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OSMO\CORSO DYNAMIC ARRAY\ESERCIZI DA ALLEGARE\"/>
    </mc:Choice>
  </mc:AlternateContent>
  <xr:revisionPtr revIDLastSave="0" documentId="13_ncr:1_{A7BA706F-0AD2-48C9-80C0-2BEEEB3C2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ci" sheetId="1" r:id="rId1"/>
    <sheet name="Dati.ordina" sheetId="3" r:id="rId2"/>
    <sheet name="Dati.ordina.per" sheetId="4" r:id="rId3"/>
    <sheet name="Sequenza" sheetId="7" r:id="rId4"/>
    <sheet name="Matr.casuale" sheetId="8" r:id="rId5"/>
    <sheet name="A.col" sheetId="9" r:id="rId6"/>
    <sheet name="Stack.Vert - Stack.Oriz" sheetId="10" r:id="rId7"/>
    <sheet name="Dividi.testo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1" l="1" a="1"/>
  <c r="C3" i="11" s="1"/>
  <c r="C4" i="11" a="1"/>
  <c r="C4" i="11" s="1"/>
  <c r="C5" i="11" a="1"/>
  <c r="C5" i="11"/>
  <c r="C6" i="11" a="1"/>
  <c r="C6" i="11" s="1"/>
  <c r="C7" i="11" a="1"/>
  <c r="C7" i="11" s="1"/>
  <c r="C8" i="11" a="1"/>
  <c r="C8" i="11" s="1"/>
  <c r="C2" i="11" a="1"/>
  <c r="C2" i="11" s="1"/>
  <c r="D14" i="10" a="1"/>
  <c r="D14" i="10" s="1"/>
  <c r="A14" i="10" a="1"/>
  <c r="A14" i="10" s="1"/>
  <c r="D2" i="9" a="1"/>
  <c r="D2" i="9" s="1"/>
  <c r="E3" i="8" a="1"/>
  <c r="E3" i="8" s="1"/>
  <c r="D3" i="8" a="1"/>
  <c r="D3" i="8" s="1"/>
  <c r="B3" i="8" a="1"/>
  <c r="B3" i="8" s="1"/>
  <c r="A3" i="8" a="1"/>
  <c r="A3" i="8" s="1"/>
  <c r="D2" i="7" a="1"/>
  <c r="D2" i="7" s="1"/>
  <c r="E2" i="7" s="1" a="1"/>
  <c r="E2" i="7" s="1"/>
  <c r="E2" i="4" a="1"/>
  <c r="E2" i="4" s="1"/>
  <c r="E2" i="3" a="1"/>
  <c r="E2" i="3" s="1"/>
  <c r="A41" i="1" a="1"/>
  <c r="A41" i="1" s="1"/>
  <c r="A35" i="1" a="1"/>
  <c r="A35" i="1" s="1"/>
  <c r="E2" i="1" l="1" a="1"/>
  <c r="E2" i="1" s="1"/>
  <c r="C2" i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<sst xmlns="http://schemas.openxmlformats.org/spreadsheetml/2006/main" count="151" uniqueCount="66">
  <si>
    <t>De Angelis</t>
  </si>
  <si>
    <t>Russo</t>
  </si>
  <si>
    <t>Leone</t>
  </si>
  <si>
    <t>Esposito</t>
  </si>
  <si>
    <t>Colombo</t>
  </si>
  <si>
    <t>Moretti</t>
  </si>
  <si>
    <t>Greco</t>
  </si>
  <si>
    <t>Zanichelli</t>
  </si>
  <si>
    <t>Monti</t>
  </si>
  <si>
    <t>Venditori</t>
  </si>
  <si>
    <t>Unici</t>
  </si>
  <si>
    <t>Unici che compaiono una sola volta</t>
  </si>
  <si>
    <t>Fatturati</t>
  </si>
  <si>
    <t>Dati.ordina</t>
  </si>
  <si>
    <t>Data</t>
  </si>
  <si>
    <t>Dati.ordina.per</t>
  </si>
  <si>
    <t>Sequenza</t>
  </si>
  <si>
    <t>Roma</t>
  </si>
  <si>
    <t>Milano</t>
  </si>
  <si>
    <t>Napoli</t>
  </si>
  <si>
    <t>Torino</t>
  </si>
  <si>
    <t>Palermo</t>
  </si>
  <si>
    <t>Genova</t>
  </si>
  <si>
    <t>Firenze</t>
  </si>
  <si>
    <t>Bari</t>
  </si>
  <si>
    <t>Catania</t>
  </si>
  <si>
    <t>Verona</t>
  </si>
  <si>
    <t>Venezia</t>
  </si>
  <si>
    <t>Messina</t>
  </si>
  <si>
    <t>Padova</t>
  </si>
  <si>
    <t>Trieste</t>
  </si>
  <si>
    <t>Brescia</t>
  </si>
  <si>
    <t>Parma</t>
  </si>
  <si>
    <t>Prato</t>
  </si>
  <si>
    <t>Taranto</t>
  </si>
  <si>
    <t>Modena</t>
  </si>
  <si>
    <t>Bologna</t>
  </si>
  <si>
    <t>Città</t>
  </si>
  <si>
    <t>Abitanti</t>
  </si>
  <si>
    <t>Unici (per col)</t>
  </si>
  <si>
    <t>Unici che compaiono una sola volta (per col)</t>
  </si>
  <si>
    <t>Matr.casuale</t>
  </si>
  <si>
    <t>Righe</t>
  </si>
  <si>
    <t>+Colonne</t>
  </si>
  <si>
    <t>+Min &amp; Max</t>
  </si>
  <si>
    <t>+Intero</t>
  </si>
  <si>
    <t>A.Col</t>
  </si>
  <si>
    <t>Data Arrivo</t>
  </si>
  <si>
    <t>Prodotto</t>
  </si>
  <si>
    <t>Racchetta da Tennis Wilson Pro Staff</t>
  </si>
  <si>
    <t>Sci Alpino Fischer RC4</t>
  </si>
  <si>
    <t>Casco per Bicicletta Bell Z20</t>
  </si>
  <si>
    <t>Tavola da Surf Rip Curl</t>
  </si>
  <si>
    <t>Settembre</t>
  </si>
  <si>
    <t>Ottobre</t>
  </si>
  <si>
    <t>Totale - Stack.Vert</t>
  </si>
  <si>
    <t>Totale - Stack.Orizz</t>
  </si>
  <si>
    <t>Dott.ssa Luciana Mauri</t>
  </si>
  <si>
    <t>Dott.ssa Francesca Colli</t>
  </si>
  <si>
    <t>Nome completo</t>
  </si>
  <si>
    <t>Dott Marco Franchi</t>
  </si>
  <si>
    <t>Dott Stefano Serri</t>
  </si>
  <si>
    <t>Dott Luca Rossi</t>
  </si>
  <si>
    <t>Dott Giacomo Innocenti</t>
  </si>
  <si>
    <t>Dott Mario Verdi</t>
  </si>
  <si>
    <t>Dividi.testo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</si>
</sst>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theme="9"/>
      </patternFill>
    </fill>
    <fill>
      <patternFill patternType="solid">
        <fgColor theme="7"/>
        <bgColor theme="9"/>
      </patternFill>
    </fill>
    <fill>
      <patternFill patternType="solid">
        <fgColor rgb="FF7EECC7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3" borderId="0" xfId="0" applyFont="1" applyFill="1"/>
    <xf numFmtId="0" fontId="0" fillId="0" borderId="3" xfId="0" applyBorder="1"/>
    <xf numFmtId="0" fontId="1" fillId="2" borderId="2" xfId="0" applyFont="1" applyFill="1" applyBorder="1"/>
    <xf numFmtId="44" fontId="0" fillId="0" borderId="0" xfId="1" applyFont="1" applyAlignment="1">
      <alignment vertical="center" wrapText="1"/>
    </xf>
    <xf numFmtId="44" fontId="0" fillId="0" borderId="0" xfId="1" applyFont="1" applyBorder="1" applyAlignment="1">
      <alignment vertical="center" wrapText="1"/>
    </xf>
    <xf numFmtId="0" fontId="1" fillId="5" borderId="0" xfId="0" applyFont="1" applyFill="1"/>
    <xf numFmtId="14" fontId="0" fillId="0" borderId="0" xfId="1" applyNumberFormat="1" applyFont="1" applyBorder="1" applyAlignment="1">
      <alignment vertical="center" wrapText="1"/>
    </xf>
    <xf numFmtId="14" fontId="0" fillId="0" borderId="0" xfId="0" applyNumberFormat="1"/>
    <xf numFmtId="44" fontId="0" fillId="0" borderId="0" xfId="1" applyFont="1"/>
    <xf numFmtId="0" fontId="4" fillId="9" borderId="0" xfId="0" applyFont="1" applyFill="1"/>
    <xf numFmtId="0" fontId="0" fillId="7" borderId="4" xfId="0" applyFill="1" applyBorder="1"/>
    <xf numFmtId="0" fontId="0" fillId="0" borderId="4" xfId="0" applyBorder="1"/>
    <xf numFmtId="0" fontId="0" fillId="10" borderId="0" xfId="0" applyFill="1"/>
    <xf numFmtId="49" fontId="1" fillId="2" borderId="0" xfId="0" applyNumberFormat="1" applyFont="1" applyFill="1"/>
    <xf numFmtId="164" fontId="0" fillId="7" borderId="4" xfId="2" applyNumberFormat="1" applyFont="1" applyFill="1" applyBorder="1"/>
    <xf numFmtId="164" fontId="0" fillId="0" borderId="4" xfId="2" applyNumberFormat="1" applyFont="1" applyBorder="1"/>
    <xf numFmtId="164" fontId="0" fillId="0" borderId="0" xfId="2" applyNumberFormat="1" applyFont="1"/>
    <xf numFmtId="0" fontId="0" fillId="11" borderId="3" xfId="0" applyFill="1" applyBorder="1"/>
    <xf numFmtId="0" fontId="0" fillId="9" borderId="3" xfId="0" quotePrefix="1" applyFill="1" applyBorder="1"/>
    <xf numFmtId="0" fontId="5" fillId="5" borderId="3" xfId="0" quotePrefix="1" applyFont="1" applyFill="1" applyBorder="1"/>
    <xf numFmtId="0" fontId="0" fillId="13" borderId="0" xfId="0" applyFill="1"/>
    <xf numFmtId="14" fontId="3" fillId="0" borderId="5" xfId="0" applyNumberFormat="1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14" fontId="3" fillId="0" borderId="5" xfId="0" applyNumberFormat="1" applyFont="1" applyBorder="1" applyAlignment="1">
      <alignment horizontal="center" vertical="top"/>
    </xf>
    <xf numFmtId="14" fontId="1" fillId="14" borderId="3" xfId="0" applyNumberFormat="1" applyFont="1" applyFill="1" applyBorder="1" applyAlignment="1">
      <alignment vertical="top"/>
    </xf>
    <xf numFmtId="0" fontId="1" fillId="14" borderId="3" xfId="0" applyFont="1" applyFill="1" applyBorder="1" applyAlignment="1">
      <alignment horizontal="center" vertical="top"/>
    </xf>
    <xf numFmtId="14" fontId="1" fillId="15" borderId="3" xfId="0" applyNumberFormat="1" applyFont="1" applyFill="1" applyBorder="1" applyAlignment="1">
      <alignment vertical="top"/>
    </xf>
    <xf numFmtId="0" fontId="1" fillId="15" borderId="3" xfId="0" applyFont="1" applyFill="1" applyBorder="1" applyAlignment="1">
      <alignment horizontal="center" vertical="top"/>
    </xf>
    <xf numFmtId="0" fontId="3" fillId="16" borderId="0" xfId="0" applyFont="1" applyFill="1"/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left"/>
    </xf>
    <xf numFmtId="0" fontId="0" fillId="8" borderId="3" xfId="0" quotePrefix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9" borderId="0" xfId="0" applyFill="1" applyAlignment="1">
      <alignment horizontal="center"/>
    </xf>
  </cellXfs>
  <cellStyles count="3">
    <cellStyle name="Migliaia" xfId="2" builtinId="3"/>
    <cellStyle name="Normale" xfId="0" builtinId="0"/>
    <cellStyle name="Valuta" xfId="1" builtinId="4"/>
  </cellStyles>
  <dxfs count="25"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7EEC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A02BEB-9CE3-4010-B30D-6F62C44EBA82}" name="TBL_Venditori" displayName="TBL_Venditori" ref="A1:A17" totalsRowShown="0" headerRowDxfId="24" dataDxfId="23" tableBorderDxfId="22">
  <autoFilter ref="A1:A17" xr:uid="{D5A02BEB-9CE3-4010-B30D-6F62C44EBA82}">
    <filterColumn colId="0" hiddenButton="1"/>
  </autoFilter>
  <tableColumns count="1">
    <tableColumn id="1" xr3:uid="{32990F99-E18F-46A0-959B-0C1853440FC4}" name="Venditori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53CB0C-B444-4CE7-B6D4-29333B2E4EAF}" name="TBL_Venditori2" displayName="TBL_Venditori2" ref="A1:C17" totalsRowShown="0" headerRowDxfId="20" dataDxfId="19" tableBorderDxfId="18">
  <autoFilter ref="A1:C17" xr:uid="{3253CB0C-B444-4CE7-B6D4-29333B2E4EAF}">
    <filterColumn colId="0" hiddenButton="1"/>
    <filterColumn colId="1" hiddenButton="1"/>
    <filterColumn colId="2" hiddenButton="1"/>
  </autoFilter>
  <tableColumns count="3">
    <tableColumn id="1" xr3:uid="{01E6B12F-8E29-4DFD-AC9F-062F43FEC8C6}" name="Venditori" dataDxfId="17"/>
    <tableColumn id="2" xr3:uid="{F81418BB-F7B8-43B7-AB6B-E014434FCF05}" name="Fatturati" dataDxfId="16"/>
    <tableColumn id="3" xr3:uid="{17CBE099-E282-48AA-818C-62EDD98A1CFE}" name="Data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E2653F-3635-423D-8D57-183176ECD7B2}" name="TBL_Venditori3" displayName="TBL_Venditori3" ref="A1:C17" totalsRowShown="0" headerRowDxfId="14" dataDxfId="13" tableBorderDxfId="12">
  <autoFilter ref="A1:C17" xr:uid="{3253CB0C-B444-4CE7-B6D4-29333B2E4EAF}">
    <filterColumn colId="0" hiddenButton="1"/>
    <filterColumn colId="1" hiddenButton="1"/>
    <filterColumn colId="2" hiddenButton="1"/>
  </autoFilter>
  <tableColumns count="3">
    <tableColumn id="1" xr3:uid="{DC884175-7299-4452-9841-3D8D3C704C85}" name="Venditori" dataDxfId="11"/>
    <tableColumn id="2" xr3:uid="{7B7574C3-6927-4542-BF9E-391889F4B9C7}" name="Fatturati" dataDxfId="10"/>
    <tableColumn id="3" xr3:uid="{A4ACB959-B2E3-4921-85D5-97E069FD931A}" name="Data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F259D2-4D05-46AF-B546-04F4373ADF35}" name="TBL_Città" displayName="TBL_Città" ref="A1:B21" totalsRowShown="0" tableBorderDxfId="8">
  <autoFilter ref="A1:B21" xr:uid="{37F259D2-4D05-46AF-B546-04F4373ADF35}">
    <filterColumn colId="0" hiddenButton="1"/>
    <filterColumn colId="1" hiddenButton="1"/>
  </autoFilter>
  <tableColumns count="2">
    <tableColumn id="1" xr3:uid="{78AC5EF7-6619-4E5D-8664-80659DE00D27}" name="Città" dataDxfId="7"/>
    <tableColumn id="2" xr3:uid="{92293C2C-1656-4EE9-B4A0-ED593C76A9DA}" name="Abitanti" dataDxfId="6" dataCellStyle="Migliai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7F93943-0D0D-493D-A92F-AB31164FE297}" name="TBL_Settembre" displayName="TBL_Settembre" ref="A2:B8" totalsRowShown="0" headerRowBorderDxfId="5" tableBorderDxfId="4">
  <autoFilter ref="A2:B8" xr:uid="{97F93943-0D0D-493D-A92F-AB31164FE297}">
    <filterColumn colId="0" hiddenButton="1"/>
    <filterColumn colId="1" hiddenButton="1"/>
  </autoFilter>
  <tableColumns count="2">
    <tableColumn id="1" xr3:uid="{16F80A71-FF6F-4E92-9189-9731B5E1E6AC}" name="Data Arrivo" dataDxfId="3"/>
    <tableColumn id="2" xr3:uid="{37771C40-C6C5-4469-8B03-CD1BC834FC25}" name="Prodotto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417D5ED-FDF8-4BE4-9ADC-213A8E051C4A}" name="TBL_Ottobre" displayName="TBL_Ottobre" ref="D2:E5" totalsRowShown="0" headerRowBorderDxfId="2" tableBorderDxfId="1">
  <autoFilter ref="D2:E5" xr:uid="{1417D5ED-FDF8-4BE4-9ADC-213A8E051C4A}">
    <filterColumn colId="0" hiddenButton="1"/>
    <filterColumn colId="1" hiddenButton="1"/>
  </autoFilter>
  <tableColumns count="2">
    <tableColumn id="1" xr3:uid="{53E1C831-41AF-402E-B1FD-B3BD628546B4}" name="Data Arrivo" dataDxfId="0"/>
    <tableColumn id="2" xr3:uid="{B07F6D90-287A-4E57-99FC-6990014D2245}" name="Prodott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zoomScale="160" zoomScaleNormal="160" workbookViewId="0"/>
  </sheetViews>
  <sheetFormatPr defaultRowHeight="15" x14ac:dyDescent="0.25"/>
  <cols>
    <col min="1" max="16" width="9.85546875" customWidth="1"/>
  </cols>
  <sheetData>
    <row r="1" spans="1:8" ht="15" customHeight="1" x14ac:dyDescent="0.25">
      <c r="A1" s="2" t="s">
        <v>9</v>
      </c>
      <c r="C1" s="3" t="s">
        <v>10</v>
      </c>
      <c r="E1" s="32" t="s">
        <v>11</v>
      </c>
      <c r="F1" s="32"/>
      <c r="G1" s="32"/>
      <c r="H1" s="32"/>
    </row>
    <row r="2" spans="1:8" ht="15" customHeight="1" x14ac:dyDescent="0.25">
      <c r="A2" s="1" t="s">
        <v>0</v>
      </c>
      <c r="C2" t="str" cm="1">
        <f t="array" ref="C2:C10">_xlfn.UNIQUE(TBL_Venditori[Venditori])</f>
        <v>De Angelis</v>
      </c>
      <c r="E2" t="str" cm="1">
        <f t="array" ref="E2:E5">_xlfn.UNIQUE(TBL_Venditori[Venditori],,TRUE)</f>
        <v>Esposito</v>
      </c>
    </row>
    <row r="3" spans="1:8" ht="15" customHeight="1" x14ac:dyDescent="0.25">
      <c r="A3" s="1" t="s">
        <v>1</v>
      </c>
      <c r="C3" t="str">
        <v>Russo</v>
      </c>
      <c r="E3" t="str">
        <v>Moretti</v>
      </c>
    </row>
    <row r="4" spans="1:8" ht="15" customHeight="1" x14ac:dyDescent="0.25">
      <c r="A4" s="1" t="s">
        <v>2</v>
      </c>
      <c r="C4" t="str">
        <v>Leone</v>
      </c>
      <c r="E4" t="str">
        <v>Zanichelli</v>
      </c>
    </row>
    <row r="5" spans="1:8" ht="15" customHeight="1" x14ac:dyDescent="0.25">
      <c r="A5" s="1" t="s">
        <v>0</v>
      </c>
      <c r="C5" t="str">
        <v>Esposito</v>
      </c>
      <c r="E5" t="str">
        <v>Monti</v>
      </c>
    </row>
    <row r="6" spans="1:8" ht="15" customHeight="1" x14ac:dyDescent="0.25">
      <c r="A6" s="1" t="s">
        <v>1</v>
      </c>
      <c r="C6" t="str">
        <v>Colombo</v>
      </c>
    </row>
    <row r="7" spans="1:8" ht="15" customHeight="1" x14ac:dyDescent="0.25">
      <c r="A7" s="1" t="s">
        <v>3</v>
      </c>
      <c r="C7" t="str">
        <v>Moretti</v>
      </c>
    </row>
    <row r="8" spans="1:8" ht="15" customHeight="1" x14ac:dyDescent="0.25">
      <c r="A8" s="1" t="s">
        <v>4</v>
      </c>
      <c r="C8" t="str">
        <v>Greco</v>
      </c>
    </row>
    <row r="9" spans="1:8" ht="15" customHeight="1" x14ac:dyDescent="0.25">
      <c r="A9" s="1" t="s">
        <v>5</v>
      </c>
      <c r="C9" t="str">
        <v>Zanichelli</v>
      </c>
    </row>
    <row r="10" spans="1:8" ht="15" customHeight="1" x14ac:dyDescent="0.25">
      <c r="A10" s="1" t="s">
        <v>6</v>
      </c>
      <c r="C10" t="str">
        <v>Monti</v>
      </c>
    </row>
    <row r="11" spans="1:8" ht="15" customHeight="1" x14ac:dyDescent="0.25">
      <c r="A11" s="1" t="s">
        <v>2</v>
      </c>
    </row>
    <row r="12" spans="1:8" ht="15" customHeight="1" x14ac:dyDescent="0.25">
      <c r="A12" s="1" t="s">
        <v>6</v>
      </c>
    </row>
    <row r="13" spans="1:8" ht="15" customHeight="1" x14ac:dyDescent="0.25">
      <c r="A13" s="1" t="s">
        <v>1</v>
      </c>
    </row>
    <row r="14" spans="1:8" ht="15" customHeight="1" x14ac:dyDescent="0.25">
      <c r="A14" s="1" t="s">
        <v>4</v>
      </c>
    </row>
    <row r="15" spans="1:8" ht="15" customHeight="1" x14ac:dyDescent="0.25">
      <c r="A15" s="1" t="s">
        <v>7</v>
      </c>
    </row>
    <row r="16" spans="1:8" ht="15" customHeight="1" x14ac:dyDescent="0.25">
      <c r="A16" s="1" t="s">
        <v>8</v>
      </c>
    </row>
    <row r="17" spans="1:16" x14ac:dyDescent="0.25">
      <c r="A17" s="1" t="s">
        <v>4</v>
      </c>
    </row>
    <row r="28" spans="1:16" x14ac:dyDescent="0.25">
      <c r="A28" s="5" t="s">
        <v>9</v>
      </c>
    </row>
    <row r="29" spans="1:16" x14ac:dyDescent="0.25">
      <c r="A29" s="4" t="s">
        <v>0</v>
      </c>
      <c r="B29" s="4" t="s">
        <v>1</v>
      </c>
      <c r="C29" s="4" t="s">
        <v>2</v>
      </c>
      <c r="D29" s="4" t="s">
        <v>0</v>
      </c>
      <c r="E29" s="4" t="s">
        <v>1</v>
      </c>
      <c r="F29" s="4" t="s">
        <v>3</v>
      </c>
      <c r="G29" s="4" t="s">
        <v>4</v>
      </c>
      <c r="H29" s="4" t="s">
        <v>5</v>
      </c>
      <c r="I29" s="4" t="s">
        <v>6</v>
      </c>
      <c r="J29" s="4" t="s">
        <v>2</v>
      </c>
      <c r="K29" s="4" t="s">
        <v>6</v>
      </c>
      <c r="L29" s="4" t="s">
        <v>1</v>
      </c>
      <c r="M29" s="4" t="s">
        <v>4</v>
      </c>
      <c r="N29" s="4" t="s">
        <v>7</v>
      </c>
      <c r="O29" s="4" t="s">
        <v>8</v>
      </c>
      <c r="P29" s="4" t="s">
        <v>4</v>
      </c>
    </row>
    <row r="34" spans="1:9" x14ac:dyDescent="0.25">
      <c r="A34" s="33" t="s">
        <v>39</v>
      </c>
      <c r="B34" s="33"/>
    </row>
    <row r="35" spans="1:9" x14ac:dyDescent="0.25">
      <c r="A35" t="str" cm="1">
        <f t="array" ref="A35:I35">_xlfn.UNIQUE(A29:P29,TRUE)</f>
        <v>De Angelis</v>
      </c>
      <c r="B35" t="str">
        <v>Russo</v>
      </c>
      <c r="C35" t="str">
        <v>Leone</v>
      </c>
      <c r="D35" t="str">
        <v>Esposito</v>
      </c>
      <c r="E35" t="str">
        <v>Colombo</v>
      </c>
      <c r="F35" t="str">
        <v>Moretti</v>
      </c>
      <c r="G35" t="str">
        <v>Greco</v>
      </c>
      <c r="H35" t="str">
        <v>Zanichelli</v>
      </c>
      <c r="I35" t="str">
        <v>Monti</v>
      </c>
    </row>
    <row r="40" spans="1:9" x14ac:dyDescent="0.25">
      <c r="A40" s="32" t="s">
        <v>40</v>
      </c>
      <c r="B40" s="32"/>
      <c r="C40" s="32"/>
      <c r="D40" s="32"/>
    </row>
    <row r="41" spans="1:9" x14ac:dyDescent="0.25">
      <c r="A41" t="str" cm="1">
        <f t="array" ref="A41:D41">_xlfn.UNIQUE(A29:P29,TRUE,TRUE)</f>
        <v>Esposito</v>
      </c>
      <c r="B41" t="str">
        <v>Moretti</v>
      </c>
      <c r="C41" t="str">
        <v>Zanichelli</v>
      </c>
      <c r="D41" t="str">
        <v>Monti</v>
      </c>
    </row>
  </sheetData>
  <mergeCells count="3">
    <mergeCell ref="A40:D40"/>
    <mergeCell ref="E1:H1"/>
    <mergeCell ref="A34:B3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019-F0DF-4222-BD09-93FAB8EAEC56}">
  <dimension ref="A1:K18"/>
  <sheetViews>
    <sheetView showGridLines="0" zoomScale="160" zoomScaleNormal="160" workbookViewId="0"/>
  </sheetViews>
  <sheetFormatPr defaultRowHeight="15" x14ac:dyDescent="0.25"/>
  <cols>
    <col min="1" max="1" width="11.7109375" bestFit="1" customWidth="1"/>
    <col min="2" max="2" width="11.85546875" bestFit="1" customWidth="1"/>
    <col min="3" max="3" width="11.85546875" customWidth="1"/>
    <col min="5" max="5" width="10.85546875" bestFit="1" customWidth="1"/>
    <col min="6" max="6" width="12.140625" bestFit="1" customWidth="1"/>
    <col min="7" max="7" width="11" bestFit="1" customWidth="1"/>
    <col min="11" max="11" width="11" bestFit="1" customWidth="1"/>
  </cols>
  <sheetData>
    <row r="1" spans="1:11" x14ac:dyDescent="0.25">
      <c r="A1" s="2" t="s">
        <v>9</v>
      </c>
      <c r="B1" s="2" t="s">
        <v>12</v>
      </c>
      <c r="C1" s="2" t="s">
        <v>14</v>
      </c>
      <c r="E1" s="8" t="s">
        <v>13</v>
      </c>
    </row>
    <row r="2" spans="1:11" x14ac:dyDescent="0.25">
      <c r="A2" s="1" t="s">
        <v>0</v>
      </c>
      <c r="B2" s="7">
        <v>12000</v>
      </c>
      <c r="C2" s="9">
        <v>45457</v>
      </c>
      <c r="E2" t="str" cm="1">
        <f t="array" ref="E2:G17">_xlfn._xlws.SORT(TBL_Venditori2[],2,-1)</f>
        <v>Greco</v>
      </c>
      <c r="F2" s="11">
        <v>28000</v>
      </c>
      <c r="G2" s="10">
        <v>45468</v>
      </c>
      <c r="K2" s="10"/>
    </row>
    <row r="3" spans="1:11" x14ac:dyDescent="0.25">
      <c r="A3" s="1" t="s">
        <v>1</v>
      </c>
      <c r="B3" s="7">
        <v>15000</v>
      </c>
      <c r="C3" s="9">
        <v>45461</v>
      </c>
      <c r="E3" t="str">
        <v>Leone</v>
      </c>
      <c r="F3" s="11">
        <v>25000</v>
      </c>
      <c r="G3" s="10">
        <v>45461</v>
      </c>
      <c r="K3" s="10"/>
    </row>
    <row r="4" spans="1:11" x14ac:dyDescent="0.25">
      <c r="A4" s="1" t="s">
        <v>2</v>
      </c>
      <c r="B4" s="7">
        <v>25000</v>
      </c>
      <c r="C4" s="9">
        <v>45461</v>
      </c>
      <c r="E4" t="str">
        <v>Zanichelli</v>
      </c>
      <c r="F4" s="11">
        <v>22000</v>
      </c>
      <c r="G4" s="10">
        <v>45471</v>
      </c>
      <c r="K4" s="10"/>
    </row>
    <row r="5" spans="1:11" x14ac:dyDescent="0.25">
      <c r="A5" s="1" t="s">
        <v>0</v>
      </c>
      <c r="B5" s="7">
        <v>18000</v>
      </c>
      <c r="C5" s="9">
        <v>45462</v>
      </c>
      <c r="E5" t="str">
        <v>Russo</v>
      </c>
      <c r="F5" s="11">
        <v>20000</v>
      </c>
      <c r="G5" s="10">
        <v>45463</v>
      </c>
      <c r="K5" s="10"/>
    </row>
    <row r="6" spans="1:11" x14ac:dyDescent="0.25">
      <c r="A6" s="1" t="s">
        <v>1</v>
      </c>
      <c r="B6" s="7">
        <v>20000</v>
      </c>
      <c r="C6" s="9">
        <v>45463</v>
      </c>
      <c r="E6" t="str">
        <v>Russo</v>
      </c>
      <c r="F6" s="11">
        <v>20000</v>
      </c>
      <c r="G6" s="10">
        <v>45469</v>
      </c>
      <c r="K6" s="10"/>
    </row>
    <row r="7" spans="1:11" x14ac:dyDescent="0.25">
      <c r="A7" s="1" t="s">
        <v>3</v>
      </c>
      <c r="B7" s="7">
        <v>17000</v>
      </c>
      <c r="C7" s="9">
        <v>45463</v>
      </c>
      <c r="E7" t="str">
        <v>Colombo</v>
      </c>
      <c r="F7" s="11">
        <v>19000</v>
      </c>
      <c r="G7" s="10">
        <v>45470</v>
      </c>
      <c r="K7" s="10"/>
    </row>
    <row r="8" spans="1:11" x14ac:dyDescent="0.25">
      <c r="A8" s="1" t="s">
        <v>4</v>
      </c>
      <c r="B8" s="7">
        <v>16000</v>
      </c>
      <c r="C8" s="9">
        <v>45463</v>
      </c>
      <c r="E8" t="str">
        <v>De Angelis</v>
      </c>
      <c r="F8" s="11">
        <v>18000</v>
      </c>
      <c r="G8" s="10">
        <v>45462</v>
      </c>
      <c r="K8" s="10"/>
    </row>
    <row r="9" spans="1:11" x14ac:dyDescent="0.25">
      <c r="A9" s="1" t="s">
        <v>5</v>
      </c>
      <c r="B9" s="7">
        <v>14000</v>
      </c>
      <c r="C9" s="9">
        <v>45465</v>
      </c>
      <c r="E9" t="str">
        <v>Leone</v>
      </c>
      <c r="F9" s="11">
        <v>18000</v>
      </c>
      <c r="G9" s="10">
        <v>45467</v>
      </c>
      <c r="K9" s="10"/>
    </row>
    <row r="10" spans="1:11" x14ac:dyDescent="0.25">
      <c r="A10" s="1" t="s">
        <v>6</v>
      </c>
      <c r="B10" s="7">
        <v>13000</v>
      </c>
      <c r="C10" s="9">
        <v>45466</v>
      </c>
      <c r="E10" t="str">
        <v>Esposito</v>
      </c>
      <c r="F10" s="11">
        <v>17000</v>
      </c>
      <c r="G10" s="10">
        <v>45463</v>
      </c>
      <c r="K10" s="10"/>
    </row>
    <row r="11" spans="1:11" x14ac:dyDescent="0.25">
      <c r="A11" s="1" t="s">
        <v>2</v>
      </c>
      <c r="B11" s="7">
        <v>18000</v>
      </c>
      <c r="C11" s="9">
        <v>45467</v>
      </c>
      <c r="E11" t="str">
        <v>Colombo</v>
      </c>
      <c r="F11" s="11">
        <v>17000</v>
      </c>
      <c r="G11" s="10">
        <v>45473</v>
      </c>
      <c r="K11" s="10"/>
    </row>
    <row r="12" spans="1:11" x14ac:dyDescent="0.25">
      <c r="A12" s="1" t="s">
        <v>6</v>
      </c>
      <c r="B12" s="7">
        <v>28000</v>
      </c>
      <c r="C12" s="9">
        <v>45468</v>
      </c>
      <c r="E12" t="str">
        <v>Colombo</v>
      </c>
      <c r="F12" s="11">
        <v>16000</v>
      </c>
      <c r="G12" s="10">
        <v>45463</v>
      </c>
      <c r="K12" s="10"/>
    </row>
    <row r="13" spans="1:11" x14ac:dyDescent="0.25">
      <c r="A13" s="1" t="s">
        <v>1</v>
      </c>
      <c r="B13" s="7">
        <v>20000</v>
      </c>
      <c r="C13" s="9">
        <v>45469</v>
      </c>
      <c r="E13" t="str">
        <v>Russo</v>
      </c>
      <c r="F13" s="11">
        <v>15000</v>
      </c>
      <c r="G13" s="10">
        <v>45461</v>
      </c>
      <c r="K13" s="10"/>
    </row>
    <row r="14" spans="1:11" x14ac:dyDescent="0.25">
      <c r="A14" s="1" t="s">
        <v>4</v>
      </c>
      <c r="B14" s="7">
        <v>19000</v>
      </c>
      <c r="C14" s="9">
        <v>45470</v>
      </c>
      <c r="E14" t="str">
        <v>Monti</v>
      </c>
      <c r="F14" s="11">
        <v>15000</v>
      </c>
      <c r="G14" s="10">
        <v>45472</v>
      </c>
      <c r="K14" s="10"/>
    </row>
    <row r="15" spans="1:11" x14ac:dyDescent="0.25">
      <c r="A15" s="1" t="s">
        <v>7</v>
      </c>
      <c r="B15" s="7">
        <v>22000</v>
      </c>
      <c r="C15" s="9">
        <v>45471</v>
      </c>
      <c r="E15" t="str">
        <v>Moretti</v>
      </c>
      <c r="F15" s="11">
        <v>14000</v>
      </c>
      <c r="G15" s="10">
        <v>45465</v>
      </c>
      <c r="K15" s="10"/>
    </row>
    <row r="16" spans="1:11" x14ac:dyDescent="0.25">
      <c r="A16" s="1" t="s">
        <v>8</v>
      </c>
      <c r="B16" s="7">
        <v>15000</v>
      </c>
      <c r="C16" s="9">
        <v>45472</v>
      </c>
      <c r="E16" t="str">
        <v>Greco</v>
      </c>
      <c r="F16" s="11">
        <v>13000</v>
      </c>
      <c r="G16" s="10">
        <v>45466</v>
      </c>
      <c r="K16" s="10"/>
    </row>
    <row r="17" spans="1:11" x14ac:dyDescent="0.25">
      <c r="A17" s="1" t="s">
        <v>4</v>
      </c>
      <c r="B17" s="7">
        <v>17000</v>
      </c>
      <c r="C17" s="9">
        <v>45473</v>
      </c>
      <c r="E17" t="str">
        <v>De Angelis</v>
      </c>
      <c r="F17" s="11">
        <v>12000</v>
      </c>
      <c r="G17" s="10">
        <v>45457</v>
      </c>
      <c r="K17" s="10"/>
    </row>
    <row r="18" spans="1:11" x14ac:dyDescent="0.25">
      <c r="B18" s="6"/>
      <c r="C18" s="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B214-5507-4A03-9564-1AC2161DDAAF}">
  <dimension ref="A1:K18"/>
  <sheetViews>
    <sheetView showGridLines="0" zoomScale="160" zoomScaleNormal="160" workbookViewId="0"/>
  </sheetViews>
  <sheetFormatPr defaultRowHeight="15" x14ac:dyDescent="0.25"/>
  <cols>
    <col min="1" max="1" width="11.7109375" bestFit="1" customWidth="1"/>
    <col min="2" max="2" width="11.85546875" bestFit="1" customWidth="1"/>
    <col min="3" max="3" width="11.85546875" customWidth="1"/>
    <col min="5" max="5" width="10.85546875" bestFit="1" customWidth="1"/>
    <col min="6" max="6" width="12.140625" bestFit="1" customWidth="1"/>
    <col min="7" max="7" width="11" bestFit="1" customWidth="1"/>
    <col min="11" max="11" width="11" bestFit="1" customWidth="1"/>
  </cols>
  <sheetData>
    <row r="1" spans="1:11" x14ac:dyDescent="0.25">
      <c r="A1" s="2" t="s">
        <v>9</v>
      </c>
      <c r="B1" s="2" t="s">
        <v>12</v>
      </c>
      <c r="C1" s="2" t="s">
        <v>14</v>
      </c>
      <c r="E1" s="34" t="s">
        <v>15</v>
      </c>
      <c r="F1" s="34"/>
    </row>
    <row r="2" spans="1:11" x14ac:dyDescent="0.25">
      <c r="A2" s="1" t="s">
        <v>0</v>
      </c>
      <c r="B2" s="7">
        <v>12000</v>
      </c>
      <c r="C2" s="9">
        <v>45457</v>
      </c>
      <c r="E2" t="str" cm="1">
        <f t="array" ref="E2:G17">_xlfn.SORTBY(TBL_Venditori3[],TBL_Venditori3[Venditori],1,TBL_Venditori3[Fatturati],-1,TBL_Venditori3[Data],-1)</f>
        <v>Colombo</v>
      </c>
      <c r="F2" s="11">
        <v>19000</v>
      </c>
      <c r="G2" s="10">
        <v>45470</v>
      </c>
      <c r="K2" s="10"/>
    </row>
    <row r="3" spans="1:11" x14ac:dyDescent="0.25">
      <c r="A3" s="1" t="s">
        <v>1</v>
      </c>
      <c r="B3" s="7">
        <v>15000</v>
      </c>
      <c r="C3" s="9">
        <v>45461</v>
      </c>
      <c r="E3" t="str">
        <v>Colombo</v>
      </c>
      <c r="F3" s="11">
        <v>17000</v>
      </c>
      <c r="G3" s="10">
        <v>45473</v>
      </c>
      <c r="K3" s="10"/>
    </row>
    <row r="4" spans="1:11" x14ac:dyDescent="0.25">
      <c r="A4" s="1" t="s">
        <v>2</v>
      </c>
      <c r="B4" s="7">
        <v>25000</v>
      </c>
      <c r="C4" s="9">
        <v>45461</v>
      </c>
      <c r="E4" t="str">
        <v>Colombo</v>
      </c>
      <c r="F4" s="11">
        <v>16000</v>
      </c>
      <c r="G4" s="10">
        <v>45463</v>
      </c>
      <c r="K4" s="10"/>
    </row>
    <row r="5" spans="1:11" x14ac:dyDescent="0.25">
      <c r="A5" s="1" t="s">
        <v>0</v>
      </c>
      <c r="B5" s="7">
        <v>18000</v>
      </c>
      <c r="C5" s="9">
        <v>45462</v>
      </c>
      <c r="E5" t="str">
        <v>De Angelis</v>
      </c>
      <c r="F5" s="11">
        <v>18000</v>
      </c>
      <c r="G5" s="10">
        <v>45462</v>
      </c>
      <c r="K5" s="10"/>
    </row>
    <row r="6" spans="1:11" x14ac:dyDescent="0.25">
      <c r="A6" s="1" t="s">
        <v>1</v>
      </c>
      <c r="B6" s="7">
        <v>20000</v>
      </c>
      <c r="C6" s="9">
        <v>45463</v>
      </c>
      <c r="E6" t="str">
        <v>De Angelis</v>
      </c>
      <c r="F6" s="11">
        <v>12000</v>
      </c>
      <c r="G6" s="10">
        <v>45457</v>
      </c>
      <c r="K6" s="10"/>
    </row>
    <row r="7" spans="1:11" x14ac:dyDescent="0.25">
      <c r="A7" s="1" t="s">
        <v>3</v>
      </c>
      <c r="B7" s="7">
        <v>17000</v>
      </c>
      <c r="C7" s="9">
        <v>45463</v>
      </c>
      <c r="E7" t="str">
        <v>Esposito</v>
      </c>
      <c r="F7" s="11">
        <v>17000</v>
      </c>
      <c r="G7" s="10">
        <v>45463</v>
      </c>
      <c r="K7" s="10"/>
    </row>
    <row r="8" spans="1:11" x14ac:dyDescent="0.25">
      <c r="A8" s="1" t="s">
        <v>4</v>
      </c>
      <c r="B8" s="7">
        <v>16000</v>
      </c>
      <c r="C8" s="9">
        <v>45463</v>
      </c>
      <c r="E8" t="str">
        <v>Greco</v>
      </c>
      <c r="F8" s="11">
        <v>28000</v>
      </c>
      <c r="G8" s="10">
        <v>45468</v>
      </c>
      <c r="K8" s="10"/>
    </row>
    <row r="9" spans="1:11" x14ac:dyDescent="0.25">
      <c r="A9" s="1" t="s">
        <v>5</v>
      </c>
      <c r="B9" s="7">
        <v>14000</v>
      </c>
      <c r="C9" s="9">
        <v>45465</v>
      </c>
      <c r="E9" t="str">
        <v>Greco</v>
      </c>
      <c r="F9" s="11">
        <v>13000</v>
      </c>
      <c r="G9" s="10">
        <v>45466</v>
      </c>
      <c r="K9" s="10"/>
    </row>
    <row r="10" spans="1:11" x14ac:dyDescent="0.25">
      <c r="A10" s="1" t="s">
        <v>6</v>
      </c>
      <c r="B10" s="7">
        <v>13000</v>
      </c>
      <c r="C10" s="9">
        <v>45466</v>
      </c>
      <c r="E10" t="str">
        <v>Leone</v>
      </c>
      <c r="F10" s="11">
        <v>25000</v>
      </c>
      <c r="G10" s="10">
        <v>45461</v>
      </c>
      <c r="K10" s="10"/>
    </row>
    <row r="11" spans="1:11" x14ac:dyDescent="0.25">
      <c r="A11" s="1" t="s">
        <v>2</v>
      </c>
      <c r="B11" s="7">
        <v>18000</v>
      </c>
      <c r="C11" s="9">
        <v>45467</v>
      </c>
      <c r="E11" t="str">
        <v>Leone</v>
      </c>
      <c r="F11" s="11">
        <v>18000</v>
      </c>
      <c r="G11" s="10">
        <v>45467</v>
      </c>
      <c r="K11" s="10"/>
    </row>
    <row r="12" spans="1:11" x14ac:dyDescent="0.25">
      <c r="A12" s="1" t="s">
        <v>6</v>
      </c>
      <c r="B12" s="7">
        <v>28000</v>
      </c>
      <c r="C12" s="9">
        <v>45468</v>
      </c>
      <c r="E12" t="str">
        <v>Monti</v>
      </c>
      <c r="F12" s="11">
        <v>15000</v>
      </c>
      <c r="G12" s="10">
        <v>45472</v>
      </c>
      <c r="K12" s="10"/>
    </row>
    <row r="13" spans="1:11" x14ac:dyDescent="0.25">
      <c r="A13" s="1" t="s">
        <v>1</v>
      </c>
      <c r="B13" s="7">
        <v>20000</v>
      </c>
      <c r="C13" s="9">
        <v>45469</v>
      </c>
      <c r="E13" t="str">
        <v>Moretti</v>
      </c>
      <c r="F13" s="11">
        <v>14000</v>
      </c>
      <c r="G13" s="10">
        <v>45465</v>
      </c>
      <c r="K13" s="10"/>
    </row>
    <row r="14" spans="1:11" x14ac:dyDescent="0.25">
      <c r="A14" s="1" t="s">
        <v>4</v>
      </c>
      <c r="B14" s="7">
        <v>19000</v>
      </c>
      <c r="C14" s="9">
        <v>45470</v>
      </c>
      <c r="E14" t="str">
        <v>Russo</v>
      </c>
      <c r="F14" s="11">
        <v>20000</v>
      </c>
      <c r="G14" s="10">
        <v>45469</v>
      </c>
      <c r="K14" s="10"/>
    </row>
    <row r="15" spans="1:11" x14ac:dyDescent="0.25">
      <c r="A15" s="1" t="s">
        <v>7</v>
      </c>
      <c r="B15" s="7">
        <v>22000</v>
      </c>
      <c r="C15" s="9">
        <v>45471</v>
      </c>
      <c r="E15" t="str">
        <v>Russo</v>
      </c>
      <c r="F15" s="11">
        <v>20000</v>
      </c>
      <c r="G15" s="10">
        <v>45463</v>
      </c>
      <c r="K15" s="10"/>
    </row>
    <row r="16" spans="1:11" x14ac:dyDescent="0.25">
      <c r="A16" s="1" t="s">
        <v>8</v>
      </c>
      <c r="B16" s="7">
        <v>15000</v>
      </c>
      <c r="C16" s="9">
        <v>45472</v>
      </c>
      <c r="E16" t="str">
        <v>Russo</v>
      </c>
      <c r="F16" s="11">
        <v>15000</v>
      </c>
      <c r="G16" s="10">
        <v>45461</v>
      </c>
      <c r="K16" s="10"/>
    </row>
    <row r="17" spans="1:11" x14ac:dyDescent="0.25">
      <c r="A17" s="1" t="s">
        <v>4</v>
      </c>
      <c r="B17" s="7">
        <v>17000</v>
      </c>
      <c r="C17" s="9">
        <v>45473</v>
      </c>
      <c r="E17" t="str">
        <v>Zanichelli</v>
      </c>
      <c r="F17" s="11">
        <v>22000</v>
      </c>
      <c r="G17" s="10">
        <v>45471</v>
      </c>
      <c r="K17" s="10"/>
    </row>
    <row r="18" spans="1:11" x14ac:dyDescent="0.25">
      <c r="B18" s="6"/>
      <c r="C18" s="6"/>
    </row>
  </sheetData>
  <mergeCells count="1">
    <mergeCell ref="E1:F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9D20-118A-4475-A1FB-562FC27E0DE5}">
  <dimension ref="A1:G21"/>
  <sheetViews>
    <sheetView showGridLines="0" zoomScale="160" zoomScaleNormal="160" workbookViewId="0"/>
  </sheetViews>
  <sheetFormatPr defaultRowHeight="15" x14ac:dyDescent="0.25"/>
  <cols>
    <col min="1" max="1" width="10.5703125" bestFit="1" customWidth="1"/>
    <col min="2" max="2" width="13.42578125" bestFit="1" customWidth="1"/>
    <col min="4" max="4" width="13.42578125" bestFit="1" customWidth="1"/>
    <col min="5" max="5" width="12.140625" bestFit="1" customWidth="1"/>
  </cols>
  <sheetData>
    <row r="1" spans="1:7" x14ac:dyDescent="0.25">
      <c r="A1" s="2" t="s">
        <v>37</v>
      </c>
      <c r="B1" s="16" t="s">
        <v>38</v>
      </c>
      <c r="D1" s="12" t="s">
        <v>16</v>
      </c>
      <c r="G1" s="15">
        <v>5</v>
      </c>
    </row>
    <row r="2" spans="1:7" x14ac:dyDescent="0.25">
      <c r="A2" s="13" t="s">
        <v>24</v>
      </c>
      <c r="B2" s="17">
        <v>316212</v>
      </c>
      <c r="D2" s="19" cm="1">
        <f t="array" ref="D2:D6">LARGE(TBL_Città[Abitanti],_xlfn.SEQUENCE(G1))</f>
        <v>2754719</v>
      </c>
      <c r="E2" s="11" t="str" cm="1">
        <f t="array" ref="E2:E6">_xlfn.XLOOKUP(_xlfn.ANCHORARRAY(D2),TBL_Città[Abitanti],TBL_Città[Città])</f>
        <v>Roma</v>
      </c>
    </row>
    <row r="3" spans="1:7" x14ac:dyDescent="0.25">
      <c r="A3" s="14" t="s">
        <v>36</v>
      </c>
      <c r="B3" s="18">
        <v>390518</v>
      </c>
      <c r="D3" s="19">
        <v>1371850</v>
      </c>
      <c r="E3" s="11" t="str">
        <v>Milano</v>
      </c>
    </row>
    <row r="4" spans="1:7" x14ac:dyDescent="0.25">
      <c r="A4" s="13" t="s">
        <v>31</v>
      </c>
      <c r="B4" s="17">
        <v>198688</v>
      </c>
      <c r="D4" s="19">
        <v>911697</v>
      </c>
      <c r="E4" s="11" t="str">
        <v>Napoli</v>
      </c>
    </row>
    <row r="5" spans="1:7" x14ac:dyDescent="0.25">
      <c r="A5" s="14" t="s">
        <v>25</v>
      </c>
      <c r="B5" s="18">
        <v>298209</v>
      </c>
      <c r="D5" s="19">
        <v>846926</v>
      </c>
      <c r="E5" s="11" t="str">
        <v>Torino</v>
      </c>
    </row>
    <row r="6" spans="1:7" x14ac:dyDescent="0.25">
      <c r="A6" s="13" t="s">
        <v>23</v>
      </c>
      <c r="B6" s="17">
        <v>363837</v>
      </c>
      <c r="D6" s="19">
        <v>628894</v>
      </c>
      <c r="E6" s="11" t="str">
        <v>Palermo</v>
      </c>
    </row>
    <row r="7" spans="1:7" x14ac:dyDescent="0.25">
      <c r="A7" s="14" t="s">
        <v>22</v>
      </c>
      <c r="B7" s="18">
        <v>561947</v>
      </c>
      <c r="D7" s="19"/>
      <c r="E7" s="11"/>
    </row>
    <row r="8" spans="1:7" x14ac:dyDescent="0.25">
      <c r="A8" s="13" t="s">
        <v>28</v>
      </c>
      <c r="B8" s="17">
        <v>217895</v>
      </c>
      <c r="D8" s="19"/>
      <c r="E8" s="11"/>
    </row>
    <row r="9" spans="1:7" x14ac:dyDescent="0.25">
      <c r="A9" s="14" t="s">
        <v>18</v>
      </c>
      <c r="B9" s="18">
        <v>1371850</v>
      </c>
      <c r="D9" s="19"/>
      <c r="E9" s="11"/>
    </row>
    <row r="10" spans="1:7" x14ac:dyDescent="0.25">
      <c r="A10" s="13" t="s">
        <v>35</v>
      </c>
      <c r="B10" s="17">
        <v>185009</v>
      </c>
      <c r="D10" s="19"/>
      <c r="E10" s="11"/>
    </row>
    <row r="11" spans="1:7" x14ac:dyDescent="0.25">
      <c r="A11" s="14" t="s">
        <v>19</v>
      </c>
      <c r="B11" s="18">
        <v>911697</v>
      </c>
      <c r="D11" s="19"/>
      <c r="E11" s="11"/>
    </row>
    <row r="12" spans="1:7" x14ac:dyDescent="0.25">
      <c r="A12" s="13" t="s">
        <v>29</v>
      </c>
      <c r="B12" s="17">
        <v>207301</v>
      </c>
      <c r="D12" s="19"/>
      <c r="E12" s="11"/>
    </row>
    <row r="13" spans="1:7" x14ac:dyDescent="0.25">
      <c r="A13" s="14" t="s">
        <v>21</v>
      </c>
      <c r="B13" s="18">
        <v>628894</v>
      </c>
      <c r="D13" s="19"/>
      <c r="E13" s="11"/>
    </row>
    <row r="14" spans="1:7" x14ac:dyDescent="0.25">
      <c r="A14" s="13" t="s">
        <v>32</v>
      </c>
      <c r="B14" s="17">
        <v>198496</v>
      </c>
      <c r="D14" s="19"/>
      <c r="E14" s="11"/>
    </row>
    <row r="15" spans="1:7" x14ac:dyDescent="0.25">
      <c r="A15" s="14" t="s">
        <v>33</v>
      </c>
      <c r="B15" s="18">
        <v>198034</v>
      </c>
      <c r="D15" s="19"/>
      <c r="E15" s="11"/>
    </row>
    <row r="16" spans="1:7" x14ac:dyDescent="0.25">
      <c r="A16" s="13" t="s">
        <v>17</v>
      </c>
      <c r="B16" s="17">
        <v>2754719</v>
      </c>
      <c r="D16" s="19"/>
      <c r="E16" s="11"/>
    </row>
    <row r="17" spans="1:5" x14ac:dyDescent="0.25">
      <c r="A17" s="14" t="s">
        <v>34</v>
      </c>
      <c r="B17" s="18">
        <v>186798</v>
      </c>
      <c r="D17" s="19"/>
      <c r="E17" s="11"/>
    </row>
    <row r="18" spans="1:5" x14ac:dyDescent="0.25">
      <c r="A18" s="13" t="s">
        <v>20</v>
      </c>
      <c r="B18" s="17">
        <v>846926</v>
      </c>
      <c r="D18" s="19"/>
    </row>
    <row r="19" spans="1:5" x14ac:dyDescent="0.25">
      <c r="A19" s="14" t="s">
        <v>30</v>
      </c>
      <c r="B19" s="18">
        <v>199400</v>
      </c>
      <c r="D19" s="19"/>
    </row>
    <row r="20" spans="1:5" x14ac:dyDescent="0.25">
      <c r="A20" s="13" t="s">
        <v>27</v>
      </c>
      <c r="B20" s="17">
        <v>250369</v>
      </c>
      <c r="D20" s="19"/>
    </row>
    <row r="21" spans="1:5" x14ac:dyDescent="0.25">
      <c r="A21" s="14" t="s">
        <v>26</v>
      </c>
      <c r="B21" s="18">
        <v>255643</v>
      </c>
      <c r="D21" s="19"/>
    </row>
  </sheetData>
  <dataValidations count="1">
    <dataValidation type="list" allowBlank="1" showInputMessage="1" showErrorMessage="1" sqref="G1" xr:uid="{E5577CC9-A752-4775-A6E8-94DF652F189A}">
      <formula1>"1,2,3,4,5"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07D6-A1E0-4B0F-A417-F401981BACC1}">
  <dimension ref="A1:E12"/>
  <sheetViews>
    <sheetView showGridLines="0" zoomScale="205" zoomScaleNormal="205" workbookViewId="0">
      <selection sqref="A1:E1"/>
    </sheetView>
  </sheetViews>
  <sheetFormatPr defaultRowHeight="15" x14ac:dyDescent="0.25"/>
  <cols>
    <col min="4" max="4" width="12.28515625" bestFit="1" customWidth="1"/>
  </cols>
  <sheetData>
    <row r="1" spans="1:5" x14ac:dyDescent="0.25">
      <c r="A1" s="36" t="s">
        <v>41</v>
      </c>
      <c r="B1" s="36"/>
      <c r="C1" s="36"/>
      <c r="D1" s="36"/>
      <c r="E1" s="36"/>
    </row>
    <row r="2" spans="1:5" x14ac:dyDescent="0.25">
      <c r="A2" s="20" t="s">
        <v>42</v>
      </c>
      <c r="B2" s="35" t="s">
        <v>43</v>
      </c>
      <c r="C2" s="35"/>
      <c r="D2" s="21" t="s">
        <v>44</v>
      </c>
      <c r="E2" s="22" t="s">
        <v>45</v>
      </c>
    </row>
    <row r="3" spans="1:5" x14ac:dyDescent="0.25">
      <c r="A3" cm="1">
        <f t="array" aca="1" ref="A3:A12" ca="1">_xlfn.RANDARRAY(10)</f>
        <v>0.968174125391285</v>
      </c>
      <c r="B3" cm="1">
        <f t="array" aca="1" ref="B3:C12" ca="1">_xlfn.RANDARRAY(10,2)</f>
        <v>0.13734760430453008</v>
      </c>
      <c r="C3">
        <f ca="1"/>
        <v>0.86081913888102912</v>
      </c>
      <c r="D3" cm="1">
        <f t="array" aca="1" ref="D3:D12" ca="1">_xlfn.RANDARRAY(10,,1,10)</f>
        <v>2.0454615219287398</v>
      </c>
      <c r="E3" cm="1">
        <f t="array" aca="1" ref="E3:E12" ca="1">_xlfn.RANDARRAY(10,,1,10,TRUE)</f>
        <v>9</v>
      </c>
    </row>
    <row r="4" spans="1:5" x14ac:dyDescent="0.25">
      <c r="A4">
        <f ca="1"/>
        <v>0.74086796380508857</v>
      </c>
      <c r="B4">
        <f ca="1"/>
        <v>0.9475897345862847</v>
      </c>
      <c r="C4">
        <f ca="1"/>
        <v>0.45991124746884671</v>
      </c>
      <c r="D4">
        <f ca="1"/>
        <v>6.6055802147361398</v>
      </c>
      <c r="E4">
        <f ca="1"/>
        <v>5</v>
      </c>
    </row>
    <row r="5" spans="1:5" x14ac:dyDescent="0.25">
      <c r="A5">
        <f ca="1"/>
        <v>0.12070613126367502</v>
      </c>
      <c r="B5">
        <f ca="1"/>
        <v>0.97858287356464024</v>
      </c>
      <c r="C5">
        <f ca="1"/>
        <v>0.12092449448889742</v>
      </c>
      <c r="D5">
        <f ca="1"/>
        <v>2.5973116031446821</v>
      </c>
      <c r="E5">
        <f ca="1"/>
        <v>8</v>
      </c>
    </row>
    <row r="6" spans="1:5" x14ac:dyDescent="0.25">
      <c r="A6">
        <f ca="1"/>
        <v>0.6172423241517091</v>
      </c>
      <c r="B6">
        <f ca="1"/>
        <v>0.1007653933563275</v>
      </c>
      <c r="C6">
        <f ca="1"/>
        <v>0.14197095439113716</v>
      </c>
      <c r="D6">
        <f ca="1"/>
        <v>1.5670451024536582</v>
      </c>
      <c r="E6">
        <f ca="1"/>
        <v>10</v>
      </c>
    </row>
    <row r="7" spans="1:5" x14ac:dyDescent="0.25">
      <c r="A7">
        <f ca="1"/>
        <v>0.6265258771414195</v>
      </c>
      <c r="B7">
        <f ca="1"/>
        <v>0.71983152406558615</v>
      </c>
      <c r="C7">
        <f ca="1"/>
        <v>0.27443712666729514</v>
      </c>
      <c r="D7">
        <f ca="1"/>
        <v>2.7036736285747143</v>
      </c>
      <c r="E7">
        <f ca="1"/>
        <v>8</v>
      </c>
    </row>
    <row r="8" spans="1:5" x14ac:dyDescent="0.25">
      <c r="A8">
        <f ca="1"/>
        <v>0.98509254446321148</v>
      </c>
      <c r="B8">
        <f ca="1"/>
        <v>0.93038227174908883</v>
      </c>
      <c r="C8">
        <f ca="1"/>
        <v>0.33473049234746366</v>
      </c>
      <c r="D8">
        <f ca="1"/>
        <v>2.8129258746304799</v>
      </c>
      <c r="E8">
        <f ca="1"/>
        <v>8</v>
      </c>
    </row>
    <row r="9" spans="1:5" x14ac:dyDescent="0.25">
      <c r="A9">
        <f ca="1"/>
        <v>0.12088412619512323</v>
      </c>
      <c r="B9">
        <f ca="1"/>
        <v>4.7054194481714218E-2</v>
      </c>
      <c r="C9">
        <f ca="1"/>
        <v>0.48967155480818003</v>
      </c>
      <c r="D9">
        <f ca="1"/>
        <v>4.5662840615085081</v>
      </c>
      <c r="E9">
        <f ca="1"/>
        <v>4</v>
      </c>
    </row>
    <row r="10" spans="1:5" x14ac:dyDescent="0.25">
      <c r="A10">
        <f ca="1"/>
        <v>0.86237676043266132</v>
      </c>
      <c r="B10">
        <f ca="1"/>
        <v>0.47411974382972</v>
      </c>
      <c r="C10">
        <f ca="1"/>
        <v>0.74740653660629297</v>
      </c>
      <c r="D10">
        <f ca="1"/>
        <v>2.7577855206387465</v>
      </c>
      <c r="E10">
        <f ca="1"/>
        <v>6</v>
      </c>
    </row>
    <row r="11" spans="1:5" x14ac:dyDescent="0.25">
      <c r="A11">
        <f ca="1"/>
        <v>0.21809682308923661</v>
      </c>
      <c r="B11">
        <f ca="1"/>
        <v>2.0691027930714645E-2</v>
      </c>
      <c r="C11">
        <f ca="1"/>
        <v>0.97457408367163256</v>
      </c>
      <c r="D11">
        <f ca="1"/>
        <v>2.4069368561814475</v>
      </c>
      <c r="E11">
        <f ca="1"/>
        <v>5</v>
      </c>
    </row>
    <row r="12" spans="1:5" x14ac:dyDescent="0.25">
      <c r="A12">
        <f ca="1"/>
        <v>0.36102627849229951</v>
      </c>
      <c r="B12">
        <f ca="1"/>
        <v>0.44741073113316965</v>
      </c>
      <c r="C12">
        <f ca="1"/>
        <v>0.10813498859663717</v>
      </c>
      <c r="D12">
        <f ca="1"/>
        <v>6.6967422697280394</v>
      </c>
      <c r="E12">
        <f ca="1"/>
        <v>5</v>
      </c>
    </row>
  </sheetData>
  <mergeCells count="2">
    <mergeCell ref="B2:C2"/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0EB3-79E5-4342-B85E-FA64576F5909}">
  <dimension ref="A1:D11"/>
  <sheetViews>
    <sheetView showGridLines="0" zoomScale="205" zoomScaleNormal="205" workbookViewId="0"/>
  </sheetViews>
  <sheetFormatPr defaultRowHeight="15" x14ac:dyDescent="0.25"/>
  <cols>
    <col min="1" max="1" width="10.42578125" bestFit="1" customWidth="1"/>
    <col min="2" max="2" width="10" customWidth="1"/>
    <col min="4" max="4" width="10.42578125" bestFit="1" customWidth="1"/>
  </cols>
  <sheetData>
    <row r="1" spans="1:4" x14ac:dyDescent="0.25">
      <c r="A1" s="5" t="s">
        <v>9</v>
      </c>
      <c r="B1" s="5" t="s">
        <v>9</v>
      </c>
      <c r="D1" s="23" t="s">
        <v>46</v>
      </c>
    </row>
    <row r="2" spans="1:4" x14ac:dyDescent="0.25">
      <c r="A2" t="s">
        <v>0</v>
      </c>
      <c r="B2" t="s">
        <v>4</v>
      </c>
      <c r="D2" t="str" cm="1">
        <f t="array" ref="D2:D11">_xlfn.TOCOL(A2:B7,1,TRUE)</f>
        <v>De Angelis</v>
      </c>
    </row>
    <row r="3" spans="1:4" x14ac:dyDescent="0.25">
      <c r="A3" t="s">
        <v>1</v>
      </c>
      <c r="B3" t="s">
        <v>5</v>
      </c>
      <c r="D3" t="str">
        <v>Russo</v>
      </c>
    </row>
    <row r="4" spans="1:4" x14ac:dyDescent="0.25">
      <c r="A4" t="s">
        <v>2</v>
      </c>
      <c r="B4" t="s">
        <v>6</v>
      </c>
      <c r="D4" t="str">
        <v>Leone</v>
      </c>
    </row>
    <row r="5" spans="1:4" x14ac:dyDescent="0.25">
      <c r="A5" t="s">
        <v>0</v>
      </c>
      <c r="B5" t="s">
        <v>2</v>
      </c>
      <c r="D5" t="str">
        <v>De Angelis</v>
      </c>
    </row>
    <row r="6" spans="1:4" x14ac:dyDescent="0.25">
      <c r="A6" t="s">
        <v>1</v>
      </c>
      <c r="D6" t="str">
        <v>Russo</v>
      </c>
    </row>
    <row r="7" spans="1:4" x14ac:dyDescent="0.25">
      <c r="A7" t="s">
        <v>3</v>
      </c>
      <c r="D7" t="str">
        <v>Esposito</v>
      </c>
    </row>
    <row r="8" spans="1:4" x14ac:dyDescent="0.25">
      <c r="D8" t="str">
        <v>Colombo</v>
      </c>
    </row>
    <row r="9" spans="1:4" x14ac:dyDescent="0.25">
      <c r="D9" t="str">
        <v>Moretti</v>
      </c>
    </row>
    <row r="10" spans="1:4" x14ac:dyDescent="0.25">
      <c r="D10" t="str">
        <v>Greco</v>
      </c>
    </row>
    <row r="11" spans="1:4" x14ac:dyDescent="0.25">
      <c r="D11" t="str">
        <v>Leone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CE4B-5FC2-40E5-A654-FB86074202E9}">
  <dimension ref="A1:G22"/>
  <sheetViews>
    <sheetView showGridLines="0" zoomScale="145" zoomScaleNormal="145" workbookViewId="0">
      <selection sqref="A1:B1"/>
    </sheetView>
  </sheetViews>
  <sheetFormatPr defaultRowHeight="15" x14ac:dyDescent="0.25"/>
  <cols>
    <col min="1" max="1" width="11.85546875" style="10" customWidth="1"/>
    <col min="2" max="2" width="33.85546875" bestFit="1" customWidth="1"/>
    <col min="4" max="4" width="11.85546875" style="10" customWidth="1"/>
    <col min="5" max="5" width="33.85546875" bestFit="1" customWidth="1"/>
    <col min="6" max="6" width="11.140625" style="10" bestFit="1" customWidth="1"/>
    <col min="7" max="7" width="33.85546875" bestFit="1" customWidth="1"/>
  </cols>
  <sheetData>
    <row r="1" spans="1:7" x14ac:dyDescent="0.25">
      <c r="A1" s="37" t="s">
        <v>53</v>
      </c>
      <c r="B1" s="37"/>
      <c r="D1" s="38" t="s">
        <v>54</v>
      </c>
      <c r="E1" s="38"/>
      <c r="F1"/>
    </row>
    <row r="2" spans="1:7" x14ac:dyDescent="0.25">
      <c r="A2" s="24" t="s">
        <v>47</v>
      </c>
      <c r="B2" s="25" t="s">
        <v>48</v>
      </c>
      <c r="D2" s="26" t="s">
        <v>47</v>
      </c>
      <c r="E2" s="25" t="s">
        <v>48</v>
      </c>
      <c r="F2"/>
    </row>
    <row r="3" spans="1:7" x14ac:dyDescent="0.25">
      <c r="A3" s="10">
        <v>45538</v>
      </c>
      <c r="B3" t="s">
        <v>49</v>
      </c>
      <c r="D3" s="10">
        <v>45567</v>
      </c>
      <c r="E3" t="s">
        <v>49</v>
      </c>
      <c r="F3"/>
    </row>
    <row r="4" spans="1:7" x14ac:dyDescent="0.25">
      <c r="A4" s="10">
        <v>45543</v>
      </c>
      <c r="B4" t="s">
        <v>49</v>
      </c>
      <c r="D4" s="10">
        <v>45570</v>
      </c>
      <c r="E4" t="s">
        <v>50</v>
      </c>
      <c r="F4"/>
    </row>
    <row r="5" spans="1:7" x14ac:dyDescent="0.25">
      <c r="A5" s="10">
        <v>45547</v>
      </c>
      <c r="B5" t="s">
        <v>50</v>
      </c>
      <c r="D5" s="10">
        <v>45583</v>
      </c>
      <c r="E5" t="s">
        <v>52</v>
      </c>
      <c r="F5"/>
    </row>
    <row r="6" spans="1:7" x14ac:dyDescent="0.25">
      <c r="A6" s="10">
        <v>45548</v>
      </c>
      <c r="B6" t="s">
        <v>51</v>
      </c>
      <c r="D6"/>
      <c r="F6"/>
    </row>
    <row r="7" spans="1:7" x14ac:dyDescent="0.25">
      <c r="A7" s="10">
        <v>45557</v>
      </c>
      <c r="B7" t="s">
        <v>52</v>
      </c>
      <c r="D7"/>
      <c r="F7"/>
    </row>
    <row r="8" spans="1:7" x14ac:dyDescent="0.25">
      <c r="A8" s="10">
        <v>45561</v>
      </c>
      <c r="B8" t="s">
        <v>51</v>
      </c>
      <c r="D8"/>
      <c r="F8"/>
    </row>
    <row r="9" spans="1:7" x14ac:dyDescent="0.25">
      <c r="A9"/>
      <c r="D9"/>
      <c r="F9"/>
    </row>
    <row r="10" spans="1:7" x14ac:dyDescent="0.25">
      <c r="A10"/>
      <c r="D10"/>
      <c r="F10"/>
    </row>
    <row r="11" spans="1:7" x14ac:dyDescent="0.25">
      <c r="A11"/>
      <c r="D11"/>
      <c r="F11"/>
    </row>
    <row r="12" spans="1:7" x14ac:dyDescent="0.25">
      <c r="A12" s="39" t="s">
        <v>55</v>
      </c>
      <c r="B12" s="39"/>
      <c r="D12" s="40" t="s">
        <v>56</v>
      </c>
      <c r="E12" s="40"/>
      <c r="F12" s="40"/>
      <c r="G12" s="40"/>
    </row>
    <row r="13" spans="1:7" x14ac:dyDescent="0.25">
      <c r="A13" s="27" t="s">
        <v>47</v>
      </c>
      <c r="B13" s="28" t="s">
        <v>48</v>
      </c>
      <c r="D13" s="29" t="s">
        <v>47</v>
      </c>
      <c r="E13" s="30" t="s">
        <v>48</v>
      </c>
      <c r="F13" s="29" t="s">
        <v>47</v>
      </c>
      <c r="G13" s="30" t="s">
        <v>48</v>
      </c>
    </row>
    <row r="14" spans="1:7" x14ac:dyDescent="0.25">
      <c r="A14" s="10" cm="1">
        <f t="array" ref="A14:B22">_xlfn.VSTACK(TBL_Settembre[],TBL_Ottobre[])</f>
        <v>45538</v>
      </c>
      <c r="B14" t="str">
        <v>Racchetta da Tennis Wilson Pro Staff</v>
      </c>
      <c r="D14" s="10" cm="1">
        <f t="array" ref="D14:G19">IFERROR(_xlfn.HSTACK(TBL_Settembre[],TBL_Ottobre[]),"")</f>
        <v>45538</v>
      </c>
      <c r="E14" t="str">
        <v>Racchetta da Tennis Wilson Pro Staff</v>
      </c>
      <c r="F14" s="10">
        <v>45567</v>
      </c>
      <c r="G14" t="str">
        <v>Racchetta da Tennis Wilson Pro Staff</v>
      </c>
    </row>
    <row r="15" spans="1:7" x14ac:dyDescent="0.25">
      <c r="A15" s="10">
        <v>45543</v>
      </c>
      <c r="B15" t="str">
        <v>Racchetta da Tennis Wilson Pro Staff</v>
      </c>
      <c r="D15" s="10">
        <v>45543</v>
      </c>
      <c r="E15" t="str">
        <v>Racchetta da Tennis Wilson Pro Staff</v>
      </c>
      <c r="F15" s="10">
        <v>45570</v>
      </c>
      <c r="G15" t="str">
        <v>Sci Alpino Fischer RC4</v>
      </c>
    </row>
    <row r="16" spans="1:7" x14ac:dyDescent="0.25">
      <c r="A16" s="10">
        <v>45547</v>
      </c>
      <c r="B16" t="str">
        <v>Sci Alpino Fischer RC4</v>
      </c>
      <c r="D16" s="10">
        <v>45547</v>
      </c>
      <c r="E16" t="str">
        <v>Sci Alpino Fischer RC4</v>
      </c>
      <c r="F16" s="10">
        <v>45583</v>
      </c>
      <c r="G16" t="str">
        <v>Tavola da Surf Rip Curl</v>
      </c>
    </row>
    <row r="17" spans="1:7" x14ac:dyDescent="0.25">
      <c r="A17" s="10">
        <v>45548</v>
      </c>
      <c r="B17" t="str">
        <v>Casco per Bicicletta Bell Z20</v>
      </c>
      <c r="D17" s="10">
        <v>45548</v>
      </c>
      <c r="E17" t="str">
        <v>Casco per Bicicletta Bell Z20</v>
      </c>
      <c r="F17" s="10" t="str">
        <v/>
      </c>
      <c r="G17" t="str">
        <v/>
      </c>
    </row>
    <row r="18" spans="1:7" x14ac:dyDescent="0.25">
      <c r="A18" s="10">
        <v>45557</v>
      </c>
      <c r="B18" t="str">
        <v>Tavola da Surf Rip Curl</v>
      </c>
      <c r="D18" s="10">
        <v>45557</v>
      </c>
      <c r="E18" t="str">
        <v>Tavola da Surf Rip Curl</v>
      </c>
      <c r="F18" s="10" t="str">
        <v/>
      </c>
      <c r="G18" t="str">
        <v/>
      </c>
    </row>
    <row r="19" spans="1:7" x14ac:dyDescent="0.25">
      <c r="A19" s="10">
        <v>45561</v>
      </c>
      <c r="B19" t="str">
        <v>Casco per Bicicletta Bell Z20</v>
      </c>
      <c r="D19" s="10">
        <v>45561</v>
      </c>
      <c r="E19" t="str">
        <v>Casco per Bicicletta Bell Z20</v>
      </c>
      <c r="F19" s="10" t="str">
        <v/>
      </c>
      <c r="G19" t="str">
        <v/>
      </c>
    </row>
    <row r="20" spans="1:7" x14ac:dyDescent="0.25">
      <c r="A20" s="10">
        <v>45567</v>
      </c>
      <c r="B20" t="str">
        <v>Racchetta da Tennis Wilson Pro Staff</v>
      </c>
    </row>
    <row r="21" spans="1:7" x14ac:dyDescent="0.25">
      <c r="A21" s="10">
        <v>45570</v>
      </c>
      <c r="B21" t="str">
        <v>Sci Alpino Fischer RC4</v>
      </c>
    </row>
    <row r="22" spans="1:7" x14ac:dyDescent="0.25">
      <c r="A22" s="10">
        <v>45583</v>
      </c>
      <c r="B22" t="str">
        <v>Tavola da Surf Rip Curl</v>
      </c>
    </row>
  </sheetData>
  <mergeCells count="4">
    <mergeCell ref="A1:B1"/>
    <mergeCell ref="D1:E1"/>
    <mergeCell ref="A12:B12"/>
    <mergeCell ref="D12:G12"/>
  </mergeCell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B49F-BDEF-4CA0-B645-8FB737B548A3}">
  <dimension ref="A1:F8"/>
  <sheetViews>
    <sheetView showGridLines="0" zoomScale="190" zoomScaleNormal="190" workbookViewId="0"/>
  </sheetViews>
  <sheetFormatPr defaultRowHeight="15" x14ac:dyDescent="0.25"/>
  <cols>
    <col min="1" max="1" width="22.85546875" bestFit="1" customWidth="1"/>
    <col min="2" max="2" width="7.28515625" customWidth="1"/>
    <col min="3" max="3" width="17.85546875" bestFit="1" customWidth="1"/>
    <col min="4" max="5" width="11.7109375" customWidth="1"/>
    <col min="6" max="6" width="10.5703125" customWidth="1"/>
  </cols>
  <sheetData>
    <row r="1" spans="1:6" x14ac:dyDescent="0.25">
      <c r="A1" s="31" t="s">
        <v>59</v>
      </c>
      <c r="C1" s="41" t="s">
        <v>65</v>
      </c>
      <c r="D1" s="41"/>
      <c r="E1" s="41"/>
      <c r="F1" s="41"/>
    </row>
    <row r="2" spans="1:6" x14ac:dyDescent="0.25">
      <c r="A2" t="s">
        <v>60</v>
      </c>
      <c r="C2" t="str" cm="1">
        <f t="array" ref="C2">_xlfn.TEXTSPLIT(A2,{"Dott ","Dott.ssa "},,TRUE)</f>
        <v>Marco Franchi</v>
      </c>
    </row>
    <row r="3" spans="1:6" x14ac:dyDescent="0.25">
      <c r="A3" t="s">
        <v>61</v>
      </c>
      <c r="C3" t="str" cm="1">
        <f t="array" ref="C3">_xlfn.TEXTSPLIT(A3,{"Dott ","Dott.ssa "},,TRUE)</f>
        <v>Stefano Serri</v>
      </c>
    </row>
    <row r="4" spans="1:6" x14ac:dyDescent="0.25">
      <c r="A4" t="s">
        <v>62</v>
      </c>
      <c r="C4" t="str" cm="1">
        <f t="array" ref="C4">_xlfn.TEXTSPLIT(A4,{"Dott ","Dott.ssa "},,TRUE)</f>
        <v>Luca Rossi</v>
      </c>
    </row>
    <row r="5" spans="1:6" x14ac:dyDescent="0.25">
      <c r="A5" t="s">
        <v>63</v>
      </c>
      <c r="C5" t="str" cm="1">
        <f t="array" ref="C5">_xlfn.TEXTSPLIT(A5,{"Dott ","Dott.ssa "},,TRUE)</f>
        <v>Giacomo Innocenti</v>
      </c>
    </row>
    <row r="6" spans="1:6" x14ac:dyDescent="0.25">
      <c r="A6" t="s">
        <v>57</v>
      </c>
      <c r="C6" t="str" cm="1">
        <f t="array" ref="C6">_xlfn.TEXTSPLIT(A6,{"Dott ","Dott.ssa "},,TRUE)</f>
        <v>Luciana Mauri</v>
      </c>
    </row>
    <row r="7" spans="1:6" x14ac:dyDescent="0.25">
      <c r="A7" t="s">
        <v>58</v>
      </c>
      <c r="C7" t="str" cm="1">
        <f t="array" ref="C7">_xlfn.TEXTSPLIT(A7,{"Dott ","Dott.ssa "},,TRUE)</f>
        <v>Francesca Colli</v>
      </c>
    </row>
    <row r="8" spans="1:6" x14ac:dyDescent="0.25">
      <c r="A8" t="s">
        <v>64</v>
      </c>
      <c r="C8" t="str" cm="1">
        <f t="array" ref="C8">_xlfn.TEXTSPLIT(A8,{"Dott ","Dott.ssa "},,TRUE)</f>
        <v>Mario Verdi</v>
      </c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Unici</vt:lpstr>
      <vt:lpstr>Dati.ordina</vt:lpstr>
      <vt:lpstr>Dati.ordina.per</vt:lpstr>
      <vt:lpstr>Sequenza</vt:lpstr>
      <vt:lpstr>Matr.casuale</vt:lpstr>
      <vt:lpstr>A.col</vt:lpstr>
      <vt:lpstr>Stack.Vert - Stack.Oriz</vt:lpstr>
      <vt:lpstr>Dividi.testo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Niccolò</dc:creator>
  <cp:lastModifiedBy>Niccolò Abate</cp:lastModifiedBy>
  <dcterms:created xsi:type="dcterms:W3CDTF">2015-06-05T18:17:20Z</dcterms:created>
  <dcterms:modified xsi:type="dcterms:W3CDTF">2024-08-30T15:49:58Z</dcterms:modified>
</cp:coreProperties>
</file>