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OSMO\CORSO DYNAMIC ARRAY\ESERCIZI DA ALLEGARE\"/>
    </mc:Choice>
  </mc:AlternateContent>
  <xr:revisionPtr revIDLastSave="0" documentId="13_ncr:1_{E5715601-BBE1-4637-8667-836135644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 Lavoratori" sheetId="15" r:id="rId1"/>
    <sheet name="ES Sconti" sheetId="12" r:id="rId2"/>
    <sheet name="ES Cerca.Vert" sheetId="8" r:id="rId3"/>
    <sheet name="ES Cerca.Orizz" sheetId="17" r:id="rId4"/>
    <sheet name="ES_Preventivo (Svolto)" sheetId="11" r:id="rId5"/>
    <sheet name="ES_Preventivo (Vuoto)" sheetId="19" r:id="rId6"/>
    <sheet name="Clienti" sheetId="4" r:id="rId7"/>
    <sheet name="Prodotti" sheetId="2" r:id="rId8"/>
    <sheet name="2 Input - Cerca.X annidato" sheetId="1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18" l="1" a="1"/>
  <c r="H4" i="18" s="1"/>
  <c r="D18" i="11" a="1"/>
  <c r="D18" i="11" s="1"/>
  <c r="E22" i="11" a="1"/>
  <c r="E22" i="11" s="1"/>
  <c r="E23" i="11" a="1"/>
  <c r="E23" i="11" s="1"/>
  <c r="E24" i="11" a="1"/>
  <c r="E24" i="11" s="1"/>
  <c r="E25" i="11" a="1"/>
  <c r="E25" i="11" s="1"/>
  <c r="E26" i="11" a="1"/>
  <c r="E26" i="11" s="1"/>
  <c r="E27" i="11" a="1"/>
  <c r="E27" i="11" s="1"/>
  <c r="E28" i="11" a="1"/>
  <c r="E28" i="11" s="1"/>
  <c r="E29" i="11" a="1"/>
  <c r="E29" i="11" s="1"/>
  <c r="E30" i="11" a="1"/>
  <c r="E30" i="11" s="1"/>
  <c r="E21" i="11" a="1"/>
  <c r="E21" i="11" s="1"/>
  <c r="F7" i="11" a="1"/>
  <c r="F7" i="11" s="1"/>
  <c r="E6" i="12"/>
  <c r="H23" i="11"/>
  <c r="H24" i="11"/>
  <c r="H25" i="11"/>
  <c r="H26" i="11"/>
  <c r="H27" i="11"/>
  <c r="H28" i="11"/>
  <c r="H29" i="11"/>
  <c r="H30" i="11"/>
  <c r="H22" i="11" l="1"/>
  <c r="H21" i="11"/>
  <c r="H31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<sst xmlns="http://schemas.openxmlformats.org/spreadsheetml/2006/main" count="463" uniqueCount="275">
  <si>
    <t>Azienda X</t>
  </si>
  <si>
    <t>Alla cortese attenzione di:</t>
  </si>
  <si>
    <t>Codice</t>
  </si>
  <si>
    <t>Descrizione</t>
  </si>
  <si>
    <t>Prezzo</t>
  </si>
  <si>
    <t>Quantità</t>
  </si>
  <si>
    <t>Totale</t>
  </si>
  <si>
    <t>Spettabile</t>
  </si>
  <si>
    <t>Nome</t>
  </si>
  <si>
    <t>Indirizzo</t>
  </si>
  <si>
    <t>Città</t>
  </si>
  <si>
    <t>Provincia</t>
  </si>
  <si>
    <t>Studenti</t>
  </si>
  <si>
    <t>Intervallo punteggio</t>
  </si>
  <si>
    <t>Votazione corrispondente</t>
  </si>
  <si>
    <t>Gravemente insufficiente</t>
  </si>
  <si>
    <t>Insufficiente</t>
  </si>
  <si>
    <t>Sufficiente</t>
  </si>
  <si>
    <t>Discreto</t>
  </si>
  <si>
    <t>Buono</t>
  </si>
  <si>
    <t>Ottimo</t>
  </si>
  <si>
    <t>Distinto</t>
  </si>
  <si>
    <t>Promozione/bocciatura</t>
  </si>
  <si>
    <t>Bocciato</t>
  </si>
  <si>
    <t>Promosso</t>
  </si>
  <si>
    <t>Promosso con lode</t>
  </si>
  <si>
    <t>Promosso con merito</t>
  </si>
  <si>
    <t>Colloquio coi genitori</t>
  </si>
  <si>
    <t>Urgente</t>
  </si>
  <si>
    <t>Necessario</t>
  </si>
  <si>
    <t>Opzionale</t>
  </si>
  <si>
    <t>Superfluo</t>
  </si>
  <si>
    <t>Punteggio esame su totale 100</t>
  </si>
  <si>
    <t>Via della Formazione 100</t>
  </si>
  <si>
    <t>Marco</t>
  </si>
  <si>
    <t>Gianmaria</t>
  </si>
  <si>
    <t>Luca</t>
  </si>
  <si>
    <t>Roberto</t>
  </si>
  <si>
    <t>Francesco</t>
  </si>
  <si>
    <t>Andrea</t>
  </si>
  <si>
    <t>Luciano</t>
  </si>
  <si>
    <t>Graziano</t>
  </si>
  <si>
    <t>Sonia</t>
  </si>
  <si>
    <t>Iris</t>
  </si>
  <si>
    <t>Maria</t>
  </si>
  <si>
    <t>Stefania</t>
  </si>
  <si>
    <t>Cristina</t>
  </si>
  <si>
    <t>Claudia</t>
  </si>
  <si>
    <t>% Sconto</t>
  </si>
  <si>
    <t>Cognome</t>
  </si>
  <si>
    <t>Professione</t>
  </si>
  <si>
    <t>Luigi</t>
  </si>
  <si>
    <t>Cli01</t>
  </si>
  <si>
    <t>Cli02</t>
  </si>
  <si>
    <t>Cli03</t>
  </si>
  <si>
    <t>Cli04</t>
  </si>
  <si>
    <t>Cli05</t>
  </si>
  <si>
    <t>Cli06</t>
  </si>
  <si>
    <t>Cli07</t>
  </si>
  <si>
    <t>Cli08</t>
  </si>
  <si>
    <t>Cli09</t>
  </si>
  <si>
    <t>Cli10</t>
  </si>
  <si>
    <t>Cli11</t>
  </si>
  <si>
    <t>Cli12</t>
  </si>
  <si>
    <t>Cli13</t>
  </si>
  <si>
    <t>Cli14</t>
  </si>
  <si>
    <t>Cli15</t>
  </si>
  <si>
    <t>Cli16</t>
  </si>
  <si>
    <t>I VANTAGGI DEL CERCA.X RISPETTO AI CERCA.VERT/ORIZZ</t>
  </si>
  <si>
    <t>cli01</t>
  </si>
  <si>
    <t>Milano</t>
  </si>
  <si>
    <t>Russo</t>
  </si>
  <si>
    <t>Esposito</t>
  </si>
  <si>
    <t>Conti</t>
  </si>
  <si>
    <t>Barbieri</t>
  </si>
  <si>
    <t>Moretti</t>
  </si>
  <si>
    <t>Gentile</t>
  </si>
  <si>
    <t>Anzianità</t>
  </si>
  <si>
    <t>Codice Badge</t>
  </si>
  <si>
    <t>Sviluppatore</t>
  </si>
  <si>
    <t>Anna</t>
  </si>
  <si>
    <t>Analista</t>
  </si>
  <si>
    <t>Tecnico IT</t>
  </si>
  <si>
    <t>Laura</t>
  </si>
  <si>
    <t>Matteo</t>
  </si>
  <si>
    <t>Sofia</t>
  </si>
  <si>
    <t>Project Manager</t>
  </si>
  <si>
    <t>Marta</t>
  </si>
  <si>
    <t>Paolo</t>
  </si>
  <si>
    <t>Ferri</t>
  </si>
  <si>
    <t>Cod.Badge</t>
  </si>
  <si>
    <t>Inserisci cognome</t>
  </si>
  <si>
    <t>Marchetti</t>
  </si>
  <si>
    <t>Lombardi</t>
  </si>
  <si>
    <t>Franco</t>
  </si>
  <si>
    <t>B20220117</t>
  </si>
  <si>
    <t>B20220123</t>
  </si>
  <si>
    <t>B20220135</t>
  </si>
  <si>
    <t>B20220142</t>
  </si>
  <si>
    <t>B20220150</t>
  </si>
  <si>
    <t>B20220161</t>
  </si>
  <si>
    <t>B20220177</t>
  </si>
  <si>
    <t>B20220182</t>
  </si>
  <si>
    <t>B20220194</t>
  </si>
  <si>
    <t>B20220203</t>
  </si>
  <si>
    <t>Inserisci importo</t>
  </si>
  <si>
    <t>Importo speso</t>
  </si>
  <si>
    <t>1 - Funziona sia in verticale (colonne) che in orizzontale (righe)</t>
  </si>
  <si>
    <t>2 - Permette gli array perchè non ha l' "indice" ma la "matrice restituita"</t>
  </si>
  <si>
    <t>3 - La colonna/riga dei valori può non essere la prima a sinistra/in alto</t>
  </si>
  <si>
    <t>4 - Non crea problemi se inseriamo nuove colonne/righe</t>
  </si>
  <si>
    <t>5 - "Se non trovato"</t>
  </si>
  <si>
    <t>7 - "Modalità di confronto" (corrispondenza esatta o elementi più grande/piccolo)</t>
  </si>
  <si>
    <t>6 - "Modalita di ricerca" (dal primo all'ultimo o dall'ultimo al primo)</t>
  </si>
  <si>
    <t>P.IVA</t>
  </si>
  <si>
    <t>Telefono Cellulare</t>
  </si>
  <si>
    <t>Email</t>
  </si>
  <si>
    <t>Nome e Cognome</t>
  </si>
  <si>
    <t>Tipo di Pagamento</t>
  </si>
  <si>
    <t>Fitness Center Torino</t>
  </si>
  <si>
    <t>Torino</t>
  </si>
  <si>
    <t>TO</t>
  </si>
  <si>
    <t>333-1234567</t>
  </si>
  <si>
    <t>Sig.ra</t>
  </si>
  <si>
    <t>Carta di Credito</t>
  </si>
  <si>
    <t>Corso Italia, 25</t>
  </si>
  <si>
    <t>MI</t>
  </si>
  <si>
    <t>333-9876543</t>
  </si>
  <si>
    <t>Sig.</t>
  </si>
  <si>
    <t>Giovanni Bianchi</t>
  </si>
  <si>
    <t>Bonifico Bancario</t>
  </si>
  <si>
    <t>Wellness Club Asti</t>
  </si>
  <si>
    <t>Via Garibaldi, 10</t>
  </si>
  <si>
    <t>Asti</t>
  </si>
  <si>
    <t>AT</t>
  </si>
  <si>
    <t>333-2468135</t>
  </si>
  <si>
    <t>PayPal</t>
  </si>
  <si>
    <t>BodyFit</t>
  </si>
  <si>
    <t>Piazza San Marco, 5</t>
  </si>
  <si>
    <t>333-5792468</t>
  </si>
  <si>
    <t>GymLife</t>
  </si>
  <si>
    <t>Via Dante, 15</t>
  </si>
  <si>
    <t>Novara</t>
  </si>
  <si>
    <t>NO</t>
  </si>
  <si>
    <t>333-1357924</t>
  </si>
  <si>
    <t>FitPlus</t>
  </si>
  <si>
    <t>Corso Vittorio Emanuele, 20</t>
  </si>
  <si>
    <t>Cuneo</t>
  </si>
  <si>
    <t>CN</t>
  </si>
  <si>
    <t>333-5791357</t>
  </si>
  <si>
    <t>Luigi Conti</t>
  </si>
  <si>
    <t>ActiveWellness</t>
  </si>
  <si>
    <t>Via Mazzini, 8</t>
  </si>
  <si>
    <t>Biella</t>
  </si>
  <si>
    <t>BI</t>
  </si>
  <si>
    <t>333-9012346</t>
  </si>
  <si>
    <t>VitalityGym</t>
  </si>
  <si>
    <t>Piazza del Popolo, 3</t>
  </si>
  <si>
    <t>333-6547891</t>
  </si>
  <si>
    <t>IronBody</t>
  </si>
  <si>
    <t>Corso Buenos Aires, 30</t>
  </si>
  <si>
    <t>Alessandria</t>
  </si>
  <si>
    <t>AL</t>
  </si>
  <si>
    <t>333-7890123</t>
  </si>
  <si>
    <t>ironbody.alessandria@palestra.it</t>
  </si>
  <si>
    <t>Marta Moretti</t>
  </si>
  <si>
    <t>PowerFit</t>
  </si>
  <si>
    <t>Via XX Settembre, 12</t>
  </si>
  <si>
    <t>Vercelli</t>
  </si>
  <si>
    <t>VC</t>
  </si>
  <si>
    <t>333-0123456</t>
  </si>
  <si>
    <t>Carta Prepagata</t>
  </si>
  <si>
    <t>FitnessPoint</t>
  </si>
  <si>
    <t>Via Nazionale, 40</t>
  </si>
  <si>
    <t>Ivrea</t>
  </si>
  <si>
    <t>333-4567890</t>
  </si>
  <si>
    <t>Giulia De Luca</t>
  </si>
  <si>
    <t>SportZone</t>
  </si>
  <si>
    <t>Corso Umberto I, 7</t>
  </si>
  <si>
    <t>333-8901234</t>
  </si>
  <si>
    <t>Ricarica Telefonica</t>
  </si>
  <si>
    <t>GymExpress</t>
  </si>
  <si>
    <t>Via San Michele, 14</t>
  </si>
  <si>
    <t>333-2345678</t>
  </si>
  <si>
    <t>FitnessLab</t>
  </si>
  <si>
    <t>Piazza della Repubblica, 17</t>
  </si>
  <si>
    <t>Moncalieri</t>
  </si>
  <si>
    <t>333-6789012</t>
  </si>
  <si>
    <t>Marco Bernardi</t>
  </si>
  <si>
    <t>Contanti</t>
  </si>
  <si>
    <t>TotalFitness</t>
  </si>
  <si>
    <t>Via dei Mille, 23</t>
  </si>
  <si>
    <t>Chieri</t>
  </si>
  <si>
    <t>Francesca De Angelis</t>
  </si>
  <si>
    <t>HealthyLiving</t>
  </si>
  <si>
    <t>Corso Vittorio Emanuele, 10</t>
  </si>
  <si>
    <t>Alba</t>
  </si>
  <si>
    <t>333-9012345</t>
  </si>
  <si>
    <t>Alessandro Leoni</t>
  </si>
  <si>
    <t>Cli17</t>
  </si>
  <si>
    <t>GymMaster</t>
  </si>
  <si>
    <t>Via Garibaldi, 20</t>
  </si>
  <si>
    <t>Sara Greco</t>
  </si>
  <si>
    <t>Via Manzoni, 84</t>
  </si>
  <si>
    <t>Maria Cardi</t>
  </si>
  <si>
    <t>Laura Rude</t>
  </si>
  <si>
    <t>Marco Espolenni</t>
  </si>
  <si>
    <t>Chiara De Barberis</t>
  </si>
  <si>
    <t>Sara Romani</t>
  </si>
  <si>
    <t>Antonio Forte</t>
  </si>
  <si>
    <t>Paolo Gentilini</t>
  </si>
  <si>
    <t>Andrea Costenni</t>
  </si>
  <si>
    <t>Lucia Mazzoleni</t>
  </si>
  <si>
    <t>Descrizione Prodotto</t>
  </si>
  <si>
    <t>Prezzo (€)</t>
  </si>
  <si>
    <t>Sku001</t>
  </si>
  <si>
    <t>Tapis Roulant Professionale</t>
  </si>
  <si>
    <t>Sku002</t>
  </si>
  <si>
    <t>Cyclette da Allenamento</t>
  </si>
  <si>
    <t>Sku003</t>
  </si>
  <si>
    <t>Panca Pesi Regolabile</t>
  </si>
  <si>
    <t>Sku004</t>
  </si>
  <si>
    <t>Barre per Tricipiti</t>
  </si>
  <si>
    <t>Sku005</t>
  </si>
  <si>
    <t>Sku006</t>
  </si>
  <si>
    <t>Stepper Multifunzione</t>
  </si>
  <si>
    <t>Sku007</t>
  </si>
  <si>
    <t>Kettlebell Professionali</t>
  </si>
  <si>
    <t>Sku008</t>
  </si>
  <si>
    <t>Strumento per Addominali</t>
  </si>
  <si>
    <t>Sku009</t>
  </si>
  <si>
    <t>Palla Medica da 5 kg</t>
  </si>
  <si>
    <t>Sku010</t>
  </si>
  <si>
    <t>Corda per Saltare</t>
  </si>
  <si>
    <t>Sku011</t>
  </si>
  <si>
    <t>Cavigliere Regolabili</t>
  </si>
  <si>
    <t>Sku012</t>
  </si>
  <si>
    <t>Tappetino per Yoga</t>
  </si>
  <si>
    <t>Sku013</t>
  </si>
  <si>
    <t>Fasce Elastiche per Stretching</t>
  </si>
  <si>
    <t>Sku014</t>
  </si>
  <si>
    <t>Rullo per Massaggio Muscolare</t>
  </si>
  <si>
    <t>Sku015</t>
  </si>
  <si>
    <t>Fascia per Sollevamento Pesi</t>
  </si>
  <si>
    <t>Sku016</t>
  </si>
  <si>
    <t>Guanti da Palestra</t>
  </si>
  <si>
    <t>Sku017</t>
  </si>
  <si>
    <t>Sku018</t>
  </si>
  <si>
    <t>Fullbody Milano</t>
  </si>
  <si>
    <t>Torino lì</t>
  </si>
  <si>
    <t xml:space="preserve">Azienda </t>
  </si>
  <si>
    <t>Tipo di pagamento:</t>
  </si>
  <si>
    <t>info@fitnesstorino.com</t>
  </si>
  <si>
    <t>total.fitness@support.com</t>
  </si>
  <si>
    <t>support@gymmaster.org</t>
  </si>
  <si>
    <t>asti@wellness.com</t>
  </si>
  <si>
    <t>contact@bodyfittorino.com</t>
  </si>
  <si>
    <t>support@fullbodymilano.com</t>
  </si>
  <si>
    <t>cuneo@fitplus.net</t>
  </si>
  <si>
    <t>biella@active_wellnes.com</t>
  </si>
  <si>
    <t>info@vitalitygym.it</t>
  </si>
  <si>
    <t>vercelli@powerfit.info</t>
  </si>
  <si>
    <t>ivrea@fitnesspoint.com</t>
  </si>
  <si>
    <t>info@sportzone.net</t>
  </si>
  <si>
    <t>contact_torino@gymexpress.it</t>
  </si>
  <si>
    <t>info@fitnesslab.moncalieri.it</t>
  </si>
  <si>
    <t>info@novaragymlife.com</t>
  </si>
  <si>
    <t>contactus@healthyliving.it</t>
  </si>
  <si>
    <t>Manubri in Ghisa 10 kg(Coppia)</t>
  </si>
  <si>
    <t>Manubri componibili 2,5 -25 kg</t>
  </si>
  <si>
    <t>Giubottino zavorrato</t>
  </si>
  <si>
    <t>Codice prodotto</t>
  </si>
  <si>
    <t>Codice cliente</t>
  </si>
  <si>
    <t>Titolo</t>
  </si>
  <si>
    <t>Ingegnere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</si>
</sst>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1"/>
      <color theme="0"/>
      <name val="Aptos Narrow"/>
      <family val="2"/>
    </font>
    <font>
      <b/>
      <sz val="8"/>
      <color theme="0"/>
      <name val="Aptos Narrow"/>
      <family val="2"/>
    </font>
    <font>
      <b/>
      <sz val="8"/>
      <color rgb="FF0070C0"/>
      <name val="Aptos Narrow"/>
      <family val="2"/>
    </font>
    <font>
      <i/>
      <sz val="8"/>
      <color theme="1"/>
      <name val="Aptos Narrow"/>
      <family val="2"/>
    </font>
    <font>
      <b/>
      <sz val="11"/>
      <name val="Aptos Narrow"/>
      <family val="2"/>
    </font>
    <font>
      <b/>
      <sz val="11"/>
      <color rgb="FF0070C0"/>
      <name val="Aptos Narrow"/>
      <family val="2"/>
    </font>
    <font>
      <sz val="11"/>
      <color rgb="FF0070C0"/>
      <name val="Aptos Narrow"/>
      <family val="2"/>
    </font>
    <font>
      <b/>
      <i/>
      <sz val="11"/>
      <color rgb="FF0070C0"/>
      <name val="Aptos Narrow"/>
      <family val="2"/>
    </font>
    <font>
      <i/>
      <sz val="8"/>
      <color rgb="FF0070C0"/>
      <name val="Aptos Narrow"/>
      <family val="2"/>
    </font>
    <font>
      <b/>
      <i/>
      <sz val="8"/>
      <color rgb="FF0070C0"/>
      <name val="Aptos Narrow"/>
      <family val="2"/>
    </font>
  </fonts>
  <fills count="2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7" tint="-0.249977111117893"/>
        <bgColor theme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theme="8"/>
      </patternFill>
    </fill>
    <fill>
      <patternFill patternType="solid">
        <fgColor theme="5"/>
        <bgColor theme="8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0.39997558519241921"/>
      </right>
      <top style="thin">
        <color theme="8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12" borderId="0" xfId="0" applyFill="1"/>
    <xf numFmtId="0" fontId="4" fillId="0" borderId="0" xfId="0" applyFont="1"/>
    <xf numFmtId="0" fontId="4" fillId="12" borderId="0" xfId="0" applyFont="1" applyFill="1"/>
    <xf numFmtId="0" fontId="4" fillId="4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13" borderId="1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9" fontId="4" fillId="0" borderId="3" xfId="2" applyFont="1" applyBorder="1"/>
    <xf numFmtId="0" fontId="6" fillId="14" borderId="0" xfId="0" applyFont="1" applyFill="1" applyAlignment="1">
      <alignment horizontal="center" vertical="center" wrapText="1"/>
    </xf>
    <xf numFmtId="44" fontId="0" fillId="0" borderId="0" xfId="1" applyFont="1" applyBorder="1"/>
    <xf numFmtId="9" fontId="0" fillId="0" borderId="0" xfId="2" applyFont="1" applyBorder="1"/>
    <xf numFmtId="44" fontId="4" fillId="0" borderId="3" xfId="1" applyFont="1" applyFill="1" applyBorder="1" applyAlignment="1">
      <alignment horizontal="center"/>
    </xf>
    <xf numFmtId="0" fontId="8" fillId="12" borderId="0" xfId="0" applyFont="1" applyFill="1"/>
    <xf numFmtId="0" fontId="3" fillId="5" borderId="3" xfId="0" applyFont="1" applyFill="1" applyBorder="1"/>
    <xf numFmtId="0" fontId="5" fillId="7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3" fillId="12" borderId="0" xfId="0" applyFont="1" applyFill="1"/>
    <xf numFmtId="0" fontId="4" fillId="3" borderId="3" xfId="0" applyFont="1" applyFill="1" applyBorder="1"/>
    <xf numFmtId="0" fontId="4" fillId="2" borderId="3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11" borderId="3" xfId="0" applyFont="1" applyFill="1" applyBorder="1" applyAlignment="1">
      <alignment horizontal="center"/>
    </xf>
    <xf numFmtId="0" fontId="4" fillId="1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5" fillId="0" borderId="14" xfId="0" applyFont="1" applyBorder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" fontId="4" fillId="0" borderId="0" xfId="0" applyNumberFormat="1" applyFont="1"/>
    <xf numFmtId="44" fontId="4" fillId="0" borderId="0" xfId="1" applyFont="1" applyBorder="1" applyAlignment="1">
      <alignment vertical="center" wrapText="1"/>
    </xf>
    <xf numFmtId="0" fontId="11" fillId="12" borderId="4" xfId="0" applyFont="1" applyFill="1" applyBorder="1"/>
    <xf numFmtId="0" fontId="11" fillId="12" borderId="5" xfId="0" applyFont="1" applyFill="1" applyBorder="1"/>
    <xf numFmtId="0" fontId="11" fillId="12" borderId="6" xfId="0" applyFont="1" applyFill="1" applyBorder="1"/>
    <xf numFmtId="0" fontId="11" fillId="12" borderId="7" xfId="0" applyFont="1" applyFill="1" applyBorder="1"/>
    <xf numFmtId="0" fontId="11" fillId="12" borderId="0" xfId="0" applyFont="1" applyFill="1"/>
    <xf numFmtId="0" fontId="12" fillId="12" borderId="5" xfId="0" applyFont="1" applyFill="1" applyBorder="1"/>
    <xf numFmtId="0" fontId="11" fillId="12" borderId="0" xfId="0" applyFont="1" applyFill="1" applyAlignment="1">
      <alignment horizontal="right"/>
    </xf>
    <xf numFmtId="0" fontId="11" fillId="12" borderId="8" xfId="0" applyFont="1" applyFill="1" applyBorder="1"/>
    <xf numFmtId="0" fontId="12" fillId="12" borderId="0" xfId="0" applyFont="1" applyFill="1"/>
    <xf numFmtId="0" fontId="10" fillId="12" borderId="0" xfId="0" applyFont="1" applyFill="1"/>
    <xf numFmtId="0" fontId="11" fillId="12" borderId="3" xfId="0" applyFont="1" applyFill="1" applyBorder="1"/>
    <xf numFmtId="44" fontId="11" fillId="12" borderId="3" xfId="1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44" fontId="11" fillId="12" borderId="3" xfId="1" applyFont="1" applyFill="1" applyBorder="1"/>
    <xf numFmtId="0" fontId="10" fillId="12" borderId="1" xfId="0" applyFont="1" applyFill="1" applyBorder="1"/>
    <xf numFmtId="44" fontId="11" fillId="12" borderId="2" xfId="1" applyFont="1" applyFill="1" applyBorder="1"/>
    <xf numFmtId="0" fontId="11" fillId="12" borderId="9" xfId="0" applyFont="1" applyFill="1" applyBorder="1"/>
    <xf numFmtId="0" fontId="11" fillId="12" borderId="10" xfId="0" applyFont="1" applyFill="1" applyBorder="1"/>
    <xf numFmtId="0" fontId="11" fillId="12" borderId="11" xfId="0" applyFont="1" applyFill="1" applyBorder="1"/>
    <xf numFmtId="14" fontId="11" fillId="15" borderId="0" xfId="0" applyNumberFormat="1" applyFont="1" applyFill="1" applyAlignment="1">
      <alignment horizontal="center"/>
    </xf>
    <xf numFmtId="0" fontId="13" fillId="12" borderId="0" xfId="0" applyFont="1" applyFill="1" applyAlignment="1">
      <alignment horizontal="right"/>
    </xf>
    <xf numFmtId="0" fontId="14" fillId="12" borderId="0" xfId="0" applyFont="1" applyFill="1" applyAlignment="1">
      <alignment horizontal="center"/>
    </xf>
    <xf numFmtId="0" fontId="6" fillId="1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1" fillId="12" borderId="3" xfId="0" applyFont="1" applyFill="1" applyBorder="1" applyAlignment="1">
      <alignment horizontal="left"/>
    </xf>
    <xf numFmtId="0" fontId="11" fillId="16" borderId="0" xfId="0" applyFont="1" applyFill="1"/>
    <xf numFmtId="0" fontId="11" fillId="2" borderId="0" xfId="0" applyFont="1" applyFill="1"/>
    <xf numFmtId="0" fontId="14" fillId="12" borderId="0" xfId="0" applyFont="1" applyFill="1"/>
    <xf numFmtId="0" fontId="4" fillId="0" borderId="13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10" borderId="14" xfId="0" applyFont="1" applyFill="1" applyBorder="1" applyAlignment="1">
      <alignment horizontal="center"/>
    </xf>
    <xf numFmtId="0" fontId="4" fillId="0" borderId="21" xfId="0" applyFont="1" applyBorder="1" applyAlignment="1">
      <alignment horizontal="left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6" fillId="13" borderId="23" xfId="0" applyFont="1" applyFill="1" applyBorder="1" applyAlignment="1">
      <alignment horizontal="center" vertical="center" wrapText="1"/>
    </xf>
    <xf numFmtId="0" fontId="4" fillId="17" borderId="12" xfId="0" applyFont="1" applyFill="1" applyBorder="1" applyAlignment="1">
      <alignment horizontal="left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9" fillId="6" borderId="12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6" fillId="18" borderId="18" xfId="0" applyFont="1" applyFill="1" applyBorder="1" applyAlignment="1">
      <alignment horizontal="center" vertical="center" wrapText="1"/>
    </xf>
    <xf numFmtId="0" fontId="6" fillId="19" borderId="18" xfId="0" applyFont="1" applyFill="1" applyBorder="1" applyAlignment="1">
      <alignment horizontal="center" vertical="center" wrapText="1"/>
    </xf>
  </cellXfs>
  <cellStyles count="3">
    <cellStyle name="Normale" xfId="0" builtinId="0"/>
    <cellStyle name="Percentuale" xfId="2" builtinId="5"/>
    <cellStyle name="Valuta" xfId="1" builtinId="4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center" textRotation="0" wrapText="1" indent="0" justifyLastLine="0" shrinkToFit="0" readingOrder="0"/>
    </dxf>
    <dxf>
      <border outline="0">
        <top style="thin">
          <color theme="8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solid">
          <fgColor indexed="64"/>
          <bgColor rgb="FFFFA893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ptos Narrow"/>
        <family val="2"/>
        <scheme val="none"/>
      </font>
      <fill>
        <patternFill patternType="solid">
          <fgColor theme="8"/>
          <bgColor theme="7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6600"/>
      <color rgb="FFFFCCFF"/>
      <color rgb="FFFFA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ort.microsoft.com/it-it/office/cerca-x-funzione-cerca-x-b7fd680e-6d10-43e6-84f9-88eae8bf592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435430</xdr:colOff>
      <xdr:row>2</xdr:row>
      <xdr:rowOff>0</xdr:rowOff>
    </xdr:from>
    <xdr:to>
      <xdr:col>6</xdr:col>
      <xdr:colOff>658356</xdr:colOff>
      <xdr:row>3</xdr:row>
      <xdr:rowOff>169991</xdr:rowOff>
    </xdr:to>
    <xdr:sp macro="" textlink="">
      <xdr:nvSpPr>
        <xdr:cNvPr id="7" name="Freccia in giù 6">
          <a:extLst>
            <a:ext uri="{FF2B5EF4-FFF2-40B4-BE49-F238E27FC236}">
              <a16:creationId xmlns:a16="http://schemas.microsoft.com/office/drawing/2014/main" id="{CE418426-E651-4E4A-A8B2-0266696211AF}"/>
            </a:ext>
          </a:extLst>
        </xdr:cNvPr>
        <xdr:cNvSpPr/>
      </xdr:nvSpPr>
      <xdr:spPr>
        <a:xfrm>
          <a:off x="4572001" y="762000"/>
          <a:ext cx="222926" cy="360491"/>
        </a:xfrm>
        <a:prstGeom prst="downArrow">
          <a:avLst>
            <a:gd name="adj1" fmla="val 22654"/>
            <a:gd name="adj2" fmla="val 50000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713012</xdr:colOff>
      <xdr:row>10</xdr:row>
      <xdr:rowOff>136071</xdr:rowOff>
    </xdr:from>
    <xdr:to>
      <xdr:col>8</xdr:col>
      <xdr:colOff>397327</xdr:colOff>
      <xdr:row>12</xdr:row>
      <xdr:rowOff>0</xdr:rowOff>
    </xdr:to>
    <xdr:sp macro="" textlink="">
      <xdr:nvSpPr>
        <xdr:cNvPr id="8" name="Scorrimento vertica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4B2A3F-8B5C-4B12-863B-DD8C9241F1FE}"/>
            </a:ext>
          </a:extLst>
        </xdr:cNvPr>
        <xdr:cNvSpPr/>
      </xdr:nvSpPr>
      <xdr:spPr>
        <a:xfrm>
          <a:off x="5981698" y="2041071"/>
          <a:ext cx="522515" cy="244929"/>
        </a:xfrm>
        <a:prstGeom prst="verticalScroll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it-IT" sz="700" i="1">
              <a:solidFill>
                <a:schemeClr val="tx1"/>
              </a:solidFill>
              <a:latin typeface="+mn-lt"/>
              <a:ea typeface="+mn-ea"/>
              <a:cs typeface="+mn-cs"/>
            </a:rPr>
            <a:t>Cerca.X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415695</xdr:colOff>
      <xdr:row>2</xdr:row>
      <xdr:rowOff>190499</xdr:rowOff>
    </xdr:from>
    <xdr:to>
      <xdr:col>3</xdr:col>
      <xdr:colOff>638621</xdr:colOff>
      <xdr:row>4</xdr:row>
      <xdr:rowOff>169990</xdr:rowOff>
    </xdr:to>
    <xdr:sp macro="" textlink="">
      <xdr:nvSpPr>
        <xdr:cNvPr id="3" name="Freccia in giù 2">
          <a:extLst>
            <a:ext uri="{FF2B5EF4-FFF2-40B4-BE49-F238E27FC236}">
              <a16:creationId xmlns:a16="http://schemas.microsoft.com/office/drawing/2014/main" id="{4585396C-2053-75D4-B482-5B98BEF5B674}"/>
            </a:ext>
          </a:extLst>
        </xdr:cNvPr>
        <xdr:cNvSpPr/>
      </xdr:nvSpPr>
      <xdr:spPr>
        <a:xfrm>
          <a:off x="3219855" y="571499"/>
          <a:ext cx="222926" cy="360491"/>
        </a:xfrm>
        <a:prstGeom prst="downArrow">
          <a:avLst>
            <a:gd name="adj1" fmla="val 22654"/>
            <a:gd name="adj2" fmla="val 50000"/>
          </a:avLst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B4EEE8-16D1-4E1E-AEF7-07B85CAE7277}" name="TBL_Sconti" displayName="TBL_Sconti" ref="A1:B6" headerRowDxfId="35">
  <autoFilter ref="A1:B6" xr:uid="{A7B4EEE8-16D1-4E1E-AEF7-07B85CAE7277}">
    <filterColumn colId="0" hiddenButton="1"/>
    <filterColumn colId="1" hiddenButton="1"/>
  </autoFilter>
  <tableColumns count="2">
    <tableColumn id="1" xr3:uid="{8DE06660-9342-473B-8E24-8A6C0B66156A}" name="Importo speso" totalsRowLabel="Totale" dataDxfId="34" totalsRowDxfId="33" dataCellStyle="Valuta"/>
    <tableColumn id="2" xr3:uid="{2CE56397-4A55-4E32-B8DB-9321286A6191}" name="% Sconto" totalsRowFunction="sum" dataDxfId="32" totalsRowDxfId="31" dataCellStyle="Percentuale"/>
  </tableColumns>
  <tableStyleInfo name="TableStyleLight11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B7D185-107F-4BE4-92BC-B6EB291A1C13}" name="TBL_StudentiVert" displayName="TBL_StudentiVert" ref="A18:D25" totalsRowShown="0" tableBorderDxfId="30">
  <autoFilter ref="A18:D25" xr:uid="{C5B7D185-107F-4BE4-92BC-B6EB291A1C13}">
    <filterColumn colId="0" hiddenButton="1"/>
    <filterColumn colId="1" hiddenButton="1"/>
    <filterColumn colId="2" hiddenButton="1"/>
    <filterColumn colId="3" hiddenButton="1"/>
  </autoFilter>
  <tableColumns count="4">
    <tableColumn id="1" xr3:uid="{A9EBA859-E498-42BB-B3C9-D0BD01336664}" name="Intervallo punteggio" dataDxfId="29"/>
    <tableColumn id="2" xr3:uid="{BCA72E7E-E82D-4C2E-A957-1901AAC761A7}" name="Votazione corrispondente" dataDxfId="28"/>
    <tableColumn id="3" xr3:uid="{1E480451-059A-402C-B57A-D8393C1A3397}" name="Promozione/bocciatura" dataDxfId="27"/>
    <tableColumn id="4" xr3:uid="{C2E3EDF9-9932-4F12-872E-D406F4D2DF06}" name="Colloquio coi genitori" dataDxfId="2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FCED774-9DF6-40EE-81A2-F3B2C55C9D8E}" name="TBL_Clienti" displayName="TBL_Clienti" ref="A1:K18" totalsRowShown="0" headerRowDxfId="25" dataDxfId="24">
  <autoFilter ref="A1:K18" xr:uid="{BFCED774-9DF6-40EE-81A2-F3B2C55C9D8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FDC8A50-0C07-42A7-89CF-37466EC35E1F}" name="Codice" dataDxfId="23"/>
    <tableColumn id="2" xr3:uid="{A349DE72-DCE1-4D46-893D-27061E38019F}" name="Azienda " dataDxfId="22"/>
    <tableColumn id="3" xr3:uid="{27902E5C-71E2-414A-9685-93313200D76B}" name="Indirizzo" dataDxfId="21"/>
    <tableColumn id="4" xr3:uid="{447B09AF-4F02-4547-AF3B-4360714DEAA2}" name="Città" dataDxfId="20"/>
    <tableColumn id="5" xr3:uid="{770BB2C0-4D6A-436B-B6AA-814CF11FD169}" name="Provincia" dataDxfId="19"/>
    <tableColumn id="6" xr3:uid="{44116716-5E09-43DB-AEC8-584F856B14A0}" name="P.IVA" dataDxfId="18"/>
    <tableColumn id="7" xr3:uid="{59B8D1EF-7416-434F-AE50-AA553A9B93D2}" name="Telefono Cellulare" dataDxfId="17"/>
    <tableColumn id="8" xr3:uid="{499C191C-15D0-4954-9F9A-6A30DF038C51}" name="Email" dataDxfId="16"/>
    <tableColumn id="9" xr3:uid="{C823EDF5-3DAC-4746-AC93-048E774CA517}" name="Titolo" dataDxfId="15"/>
    <tableColumn id="10" xr3:uid="{C8F8B71F-9EB5-49B1-8D73-891D2A8C44E6}" name="Nome e Cognome" dataDxfId="14"/>
    <tableColumn id="11" xr3:uid="{B69B96EB-20BA-4367-BB96-C04964626E1D}" name="Tipo di Pagamento" dataDxfId="13"/>
  </tableColumns>
  <tableStyleInfo name="TableStyleMedium1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ADDE636-DBCB-4979-BFEE-9DFDBA393938}" name="TBL_Prodotti" displayName="TBL_Prodotti" ref="A1:C19" totalsRowShown="0" headerRowDxfId="12" dataDxfId="11">
  <autoFilter ref="A1:C19" xr:uid="{1ADDE636-DBCB-4979-BFEE-9DFDBA393938}">
    <filterColumn colId="0" hiddenButton="1"/>
    <filterColumn colId="1" hiddenButton="1"/>
    <filterColumn colId="2" hiddenButton="1"/>
  </autoFilter>
  <tableColumns count="3">
    <tableColumn id="1" xr3:uid="{AAD53F8A-C866-4E1F-9CF2-7E0BB38A5D6B}" name="Codice" dataDxfId="10"/>
    <tableColumn id="2" xr3:uid="{F16B6568-7AF1-471E-8F73-48F46FE391F1}" name="Descrizione Prodotto" dataDxfId="9"/>
    <tableColumn id="3" xr3:uid="{393927C5-250F-4B1F-9114-D4B719C9DC23}" name="Prezzo (€)" dataDxfId="8" dataCellStyle="Valuta"/>
  </tableColumns>
  <tableStyleInfo name="TableStyleMedium10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FA341F-A207-4A9A-B0FB-D7BCE32AB2B8}" name="TBL_2INPUT" displayName="TBL_2INPUT" ref="A1:E11" totalsRowShown="0" headerRowDxfId="7" dataDxfId="6" tableBorderDxfId="5">
  <autoFilter ref="A1:E11" xr:uid="{58FA341F-A207-4A9A-B0FB-D7BCE32AB2B8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B2E372-AC62-437E-BC77-DB5022D5DFEC}" name="Cognome" dataDxfId="4"/>
    <tableColumn id="2" xr3:uid="{0372F9A5-BBA6-427B-B4C4-57BAD5E4FA3F}" name="Nome" dataDxfId="3"/>
    <tableColumn id="3" xr3:uid="{9B2208F0-EE55-41DA-933D-07C90C31463D}" name="Professione" dataDxfId="2"/>
    <tableColumn id="4" xr3:uid="{856FBB35-1192-4A7D-B8FB-205368EFBF0E}" name="Codice Badge" dataDxfId="1"/>
    <tableColumn id="5" xr3:uid="{A6647FE0-34A2-450E-AF1D-252040FB5599}" name="Anzianità" dataDxfId="0"/>
  </tableColumns>
  <tableStyleInfo name="TableStyleMedium13"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72D77-2943-409D-B326-98289DF8D8BD}">
  <dimension ref="A1:K20"/>
  <sheetViews>
    <sheetView showGridLines="0" tabSelected="1" zoomScale="175" zoomScaleNormal="175" workbookViewId="0"/>
  </sheetViews>
  <sheetFormatPr defaultRowHeight="15" x14ac:dyDescent="0.25"/>
  <cols>
    <col min="1" max="1" width="10.140625" style="6" customWidth="1"/>
    <col min="2" max="2" width="7" style="6" bestFit="1" customWidth="1"/>
    <col min="3" max="3" width="16.5703125" style="6" bestFit="1" customWidth="1"/>
    <col min="4" max="4" width="13.85546875" style="6" customWidth="1"/>
    <col min="5" max="5" width="10" style="5" customWidth="1"/>
    <col min="6" max="6" width="4.42578125" style="2" customWidth="1"/>
    <col min="7" max="7" width="17" style="2" customWidth="1"/>
    <col min="8" max="8" width="12.5703125" style="2" customWidth="1"/>
    <col min="9" max="9" width="17" style="2" customWidth="1"/>
    <col min="10" max="10" width="10.7109375" style="2" bestFit="1" customWidth="1"/>
    <col min="11" max="11" width="9.140625" style="2" bestFit="1" customWidth="1"/>
    <col min="12" max="16384" width="9.140625" style="2"/>
  </cols>
  <sheetData>
    <row r="1" spans="1:11" ht="15" customHeight="1" x14ac:dyDescent="0.25">
      <c r="A1" s="76" t="s">
        <v>49</v>
      </c>
      <c r="B1" s="10" t="s">
        <v>8</v>
      </c>
      <c r="C1" s="10" t="s">
        <v>50</v>
      </c>
      <c r="D1" s="10" t="s">
        <v>78</v>
      </c>
      <c r="E1" s="77" t="s">
        <v>77</v>
      </c>
    </row>
    <row r="2" spans="1:11" ht="15" customHeight="1" x14ac:dyDescent="0.25">
      <c r="A2" s="78" t="s">
        <v>92</v>
      </c>
      <c r="B2" s="78" t="s">
        <v>36</v>
      </c>
      <c r="C2" s="78" t="s">
        <v>79</v>
      </c>
      <c r="D2" s="78" t="s">
        <v>95</v>
      </c>
      <c r="E2" s="79">
        <v>5</v>
      </c>
      <c r="G2" s="7" t="s">
        <v>91</v>
      </c>
    </row>
    <row r="3" spans="1:11" ht="15" customHeight="1" x14ac:dyDescent="0.25">
      <c r="A3" s="80" t="s">
        <v>93</v>
      </c>
      <c r="B3" s="80" t="s">
        <v>80</v>
      </c>
      <c r="C3" s="80" t="s">
        <v>81</v>
      </c>
      <c r="D3" s="80" t="s">
        <v>96</v>
      </c>
      <c r="E3" s="65">
        <v>7</v>
      </c>
    </row>
    <row r="4" spans="1:11" ht="15" customHeight="1" x14ac:dyDescent="0.25">
      <c r="A4" s="78" t="s">
        <v>71</v>
      </c>
      <c r="B4" s="78" t="s">
        <v>34</v>
      </c>
      <c r="C4" s="78" t="s">
        <v>82</v>
      </c>
      <c r="D4" s="78" t="s">
        <v>97</v>
      </c>
      <c r="E4" s="79">
        <v>8</v>
      </c>
      <c r="H4" s="11" t="s">
        <v>8</v>
      </c>
      <c r="I4" s="10" t="s">
        <v>50</v>
      </c>
      <c r="J4" s="11" t="s">
        <v>90</v>
      </c>
      <c r="K4" s="10" t="s">
        <v>77</v>
      </c>
    </row>
    <row r="5" spans="1:11" ht="15" customHeight="1" x14ac:dyDescent="0.25">
      <c r="A5" s="80" t="s">
        <v>72</v>
      </c>
      <c r="B5" s="80" t="s">
        <v>83</v>
      </c>
      <c r="C5" s="80" t="s">
        <v>79</v>
      </c>
      <c r="D5" s="80" t="s">
        <v>98</v>
      </c>
      <c r="E5" s="65">
        <v>2</v>
      </c>
      <c r="G5" s="8" t="s">
        <v>92</v>
      </c>
      <c r="H5" s="8"/>
      <c r="I5" s="8"/>
      <c r="J5" s="8"/>
      <c r="K5" s="8"/>
    </row>
    <row r="6" spans="1:11" ht="15" customHeight="1" x14ac:dyDescent="0.25">
      <c r="A6" s="78" t="s">
        <v>89</v>
      </c>
      <c r="B6" s="78" t="s">
        <v>84</v>
      </c>
      <c r="C6" s="78" t="s">
        <v>82</v>
      </c>
      <c r="D6" s="78" t="s">
        <v>99</v>
      </c>
      <c r="E6" s="79">
        <v>1</v>
      </c>
    </row>
    <row r="7" spans="1:11" ht="15" customHeight="1" x14ac:dyDescent="0.25">
      <c r="A7" s="80" t="s">
        <v>73</v>
      </c>
      <c r="B7" s="80" t="s">
        <v>85</v>
      </c>
      <c r="C7" s="80" t="s">
        <v>82</v>
      </c>
      <c r="D7" s="80" t="s">
        <v>100</v>
      </c>
      <c r="E7" s="65">
        <v>4</v>
      </c>
    </row>
    <row r="8" spans="1:11" ht="15" customHeight="1" x14ac:dyDescent="0.25">
      <c r="A8" s="78" t="s">
        <v>74</v>
      </c>
      <c r="B8" s="78" t="s">
        <v>51</v>
      </c>
      <c r="C8" s="78" t="s">
        <v>86</v>
      </c>
      <c r="D8" s="78" t="s">
        <v>101</v>
      </c>
      <c r="E8" s="79">
        <v>9</v>
      </c>
    </row>
    <row r="9" spans="1:11" ht="15" customHeight="1" x14ac:dyDescent="0.25">
      <c r="A9" s="80" t="s">
        <v>75</v>
      </c>
      <c r="B9" s="80" t="s">
        <v>94</v>
      </c>
      <c r="C9" s="80" t="s">
        <v>79</v>
      </c>
      <c r="D9" s="80" t="s">
        <v>102</v>
      </c>
      <c r="E9" s="65">
        <v>7</v>
      </c>
    </row>
    <row r="10" spans="1:11" ht="15" customHeight="1" x14ac:dyDescent="0.25">
      <c r="A10" s="78" t="s">
        <v>75</v>
      </c>
      <c r="B10" s="78" t="s">
        <v>87</v>
      </c>
      <c r="C10" s="78" t="s">
        <v>81</v>
      </c>
      <c r="D10" s="78" t="s">
        <v>103</v>
      </c>
      <c r="E10" s="79">
        <v>8</v>
      </c>
    </row>
    <row r="11" spans="1:11" ht="15" customHeight="1" x14ac:dyDescent="0.25">
      <c r="A11" s="81" t="s">
        <v>76</v>
      </c>
      <c r="B11" s="81" t="s">
        <v>88</v>
      </c>
      <c r="C11" s="81" t="s">
        <v>274</v>
      </c>
      <c r="D11" s="81" t="s">
        <v>104</v>
      </c>
      <c r="E11" s="8">
        <v>10</v>
      </c>
    </row>
    <row r="13" spans="1:11" ht="11.25" customHeight="1" x14ac:dyDescent="0.25">
      <c r="G13" s="91" t="s">
        <v>68</v>
      </c>
      <c r="H13" s="92"/>
      <c r="I13" s="92"/>
      <c r="J13" s="92"/>
      <c r="K13" s="93"/>
    </row>
    <row r="14" spans="1:11" ht="11.25" customHeight="1" x14ac:dyDescent="0.25">
      <c r="G14" s="17" t="s">
        <v>107</v>
      </c>
    </row>
    <row r="15" spans="1:11" ht="11.25" customHeight="1" x14ac:dyDescent="0.25">
      <c r="G15" s="17" t="s">
        <v>108</v>
      </c>
    </row>
    <row r="16" spans="1:11" ht="11.25" customHeight="1" x14ac:dyDescent="0.25">
      <c r="G16" s="17" t="s">
        <v>109</v>
      </c>
    </row>
    <row r="17" spans="7:7" ht="11.25" customHeight="1" x14ac:dyDescent="0.25">
      <c r="G17" s="17" t="s">
        <v>110</v>
      </c>
    </row>
    <row r="18" spans="7:7" ht="11.25" customHeight="1" x14ac:dyDescent="0.25">
      <c r="G18" s="17" t="s">
        <v>111</v>
      </c>
    </row>
    <row r="19" spans="7:7" ht="11.25" customHeight="1" x14ac:dyDescent="0.25">
      <c r="G19" s="17" t="s">
        <v>113</v>
      </c>
    </row>
    <row r="20" spans="7:7" ht="11.25" customHeight="1" x14ac:dyDescent="0.25">
      <c r="G20" s="17" t="s">
        <v>112</v>
      </c>
    </row>
  </sheetData>
  <mergeCells count="1">
    <mergeCell ref="G13:K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069E7-B187-4486-88AB-10D7387526D0}">
  <dimension ref="A1:E6"/>
  <sheetViews>
    <sheetView showGridLines="0" zoomScale="205" zoomScaleNormal="205" workbookViewId="0"/>
  </sheetViews>
  <sheetFormatPr defaultRowHeight="15" x14ac:dyDescent="0.25"/>
  <cols>
    <col min="1" max="1" width="15" bestFit="1" customWidth="1"/>
    <col min="2" max="2" width="14" style="15" customWidth="1"/>
    <col min="3" max="3" width="5.42578125" style="1" customWidth="1"/>
    <col min="4" max="4" width="16" style="1" bestFit="1" customWidth="1"/>
    <col min="5" max="5" width="14.85546875" style="1" bestFit="1" customWidth="1"/>
    <col min="6" max="16384" width="9.140625" style="1"/>
  </cols>
  <sheetData>
    <row r="1" spans="1:5" x14ac:dyDescent="0.25">
      <c r="A1" s="13" t="s">
        <v>106</v>
      </c>
      <c r="B1" s="13" t="s">
        <v>48</v>
      </c>
    </row>
    <row r="2" spans="1:5" x14ac:dyDescent="0.25">
      <c r="A2" s="14">
        <v>100</v>
      </c>
      <c r="B2" s="15">
        <v>0.02</v>
      </c>
    </row>
    <row r="3" spans="1:5" x14ac:dyDescent="0.25">
      <c r="A3" s="14">
        <v>200</v>
      </c>
      <c r="B3" s="15">
        <v>0.05</v>
      </c>
      <c r="D3" s="13" t="s">
        <v>105</v>
      </c>
    </row>
    <row r="4" spans="1:5" x14ac:dyDescent="0.25">
      <c r="A4" s="14">
        <v>300</v>
      </c>
      <c r="B4" s="15">
        <v>0.1</v>
      </c>
    </row>
    <row r="5" spans="1:5" x14ac:dyDescent="0.25">
      <c r="A5" s="14">
        <v>400</v>
      </c>
      <c r="B5" s="15">
        <v>0.15</v>
      </c>
      <c r="E5" s="13" t="s">
        <v>48</v>
      </c>
    </row>
    <row r="6" spans="1:5" x14ac:dyDescent="0.25">
      <c r="A6" s="14">
        <v>500</v>
      </c>
      <c r="B6" s="15">
        <v>0.2</v>
      </c>
      <c r="D6" s="16">
        <v>150</v>
      </c>
      <c r="E6" s="12">
        <f>IF(D6="","",_xlfn.XLOOKUP(D6,A2:A6,B2:B6,0,-1))</f>
        <v>0.02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2E79-B48F-4C8B-B2FE-0C7F61DFB4AA}">
  <dimension ref="A1:F25"/>
  <sheetViews>
    <sheetView zoomScale="130" zoomScaleNormal="130" workbookViewId="0"/>
  </sheetViews>
  <sheetFormatPr defaultRowHeight="15" x14ac:dyDescent="0.25"/>
  <cols>
    <col min="1" max="1" width="24.42578125" style="3" customWidth="1"/>
    <col min="2" max="2" width="28.42578125" style="27" bestFit="1" customWidth="1"/>
    <col min="3" max="3" width="29" style="27" customWidth="1"/>
    <col min="4" max="4" width="23.28515625" style="27" customWidth="1"/>
    <col min="5" max="5" width="24.85546875" style="27" customWidth="1"/>
    <col min="6" max="6" width="72.42578125" style="3" bestFit="1" customWidth="1"/>
    <col min="7" max="7" width="19.28515625" style="3" bestFit="1" customWidth="1"/>
    <col min="8" max="8" width="25.7109375" style="3" customWidth="1"/>
    <col min="9" max="9" width="24.85546875" style="3" customWidth="1"/>
    <col min="10" max="10" width="21.28515625" style="3" customWidth="1"/>
    <col min="11" max="11" width="9.140625" style="3"/>
    <col min="12" max="13" width="9.140625" style="3" customWidth="1"/>
    <col min="14" max="16384" width="9.140625" style="3"/>
  </cols>
  <sheetData>
    <row r="1" spans="1:6" s="22" customFormat="1" x14ac:dyDescent="0.25">
      <c r="A1" s="18" t="s">
        <v>12</v>
      </c>
      <c r="B1" s="30" t="s">
        <v>32</v>
      </c>
      <c r="C1" s="19" t="s">
        <v>14</v>
      </c>
      <c r="D1" s="20" t="s">
        <v>22</v>
      </c>
      <c r="E1" s="21" t="s">
        <v>27</v>
      </c>
      <c r="F1" s="3"/>
    </row>
    <row r="2" spans="1:6" x14ac:dyDescent="0.25">
      <c r="A2" s="23" t="s">
        <v>34</v>
      </c>
      <c r="B2" s="4">
        <v>50</v>
      </c>
      <c r="C2" s="24"/>
      <c r="D2" s="25"/>
      <c r="E2" s="26"/>
    </row>
    <row r="3" spans="1:6" x14ac:dyDescent="0.25">
      <c r="A3" s="23" t="s">
        <v>35</v>
      </c>
      <c r="B3" s="4">
        <v>60</v>
      </c>
      <c r="C3" s="24"/>
      <c r="D3" s="25"/>
      <c r="E3" s="26"/>
    </row>
    <row r="4" spans="1:6" x14ac:dyDescent="0.25">
      <c r="A4" s="23" t="s">
        <v>36</v>
      </c>
      <c r="B4" s="4">
        <v>89</v>
      </c>
      <c r="C4" s="24"/>
      <c r="D4" s="25"/>
      <c r="E4" s="26"/>
    </row>
    <row r="5" spans="1:6" x14ac:dyDescent="0.25">
      <c r="A5" s="23" t="s">
        <v>45</v>
      </c>
      <c r="B5" s="4">
        <v>90</v>
      </c>
      <c r="C5" s="24"/>
      <c r="D5" s="25"/>
      <c r="E5" s="26"/>
    </row>
    <row r="6" spans="1:6" x14ac:dyDescent="0.25">
      <c r="A6" s="23" t="s">
        <v>37</v>
      </c>
      <c r="B6" s="4">
        <v>96</v>
      </c>
      <c r="C6" s="24"/>
      <c r="D6" s="25"/>
      <c r="E6" s="26"/>
    </row>
    <row r="7" spans="1:6" x14ac:dyDescent="0.25">
      <c r="A7" s="23" t="s">
        <v>38</v>
      </c>
      <c r="B7" s="4">
        <v>99</v>
      </c>
      <c r="C7" s="24"/>
      <c r="D7" s="25"/>
      <c r="E7" s="26"/>
    </row>
    <row r="8" spans="1:6" x14ac:dyDescent="0.25">
      <c r="A8" s="23" t="s">
        <v>39</v>
      </c>
      <c r="B8" s="4">
        <v>100</v>
      </c>
      <c r="C8" s="24"/>
      <c r="D8" s="25"/>
      <c r="E8" s="26"/>
    </row>
    <row r="9" spans="1:6" x14ac:dyDescent="0.25">
      <c r="A9" s="23" t="s">
        <v>46</v>
      </c>
      <c r="B9" s="4">
        <v>51</v>
      </c>
      <c r="C9" s="24"/>
      <c r="D9" s="25"/>
      <c r="E9" s="26"/>
    </row>
    <row r="10" spans="1:6" x14ac:dyDescent="0.25">
      <c r="A10" s="23" t="s">
        <v>47</v>
      </c>
      <c r="B10" s="4">
        <v>50</v>
      </c>
      <c r="C10" s="24"/>
      <c r="D10" s="25"/>
      <c r="E10" s="26"/>
    </row>
    <row r="11" spans="1:6" x14ac:dyDescent="0.25">
      <c r="A11" s="23" t="s">
        <v>41</v>
      </c>
      <c r="B11" s="4">
        <v>49</v>
      </c>
      <c r="C11" s="24"/>
      <c r="D11" s="25"/>
      <c r="E11" s="26"/>
    </row>
    <row r="12" spans="1:6" x14ac:dyDescent="0.25">
      <c r="A12" s="23" t="s">
        <v>40</v>
      </c>
      <c r="B12" s="4">
        <v>48</v>
      </c>
      <c r="C12" s="24"/>
      <c r="D12" s="25"/>
      <c r="E12" s="26"/>
    </row>
    <row r="13" spans="1:6" x14ac:dyDescent="0.25">
      <c r="A13" s="23" t="s">
        <v>42</v>
      </c>
      <c r="B13" s="4">
        <v>53</v>
      </c>
      <c r="C13" s="24"/>
      <c r="D13" s="25"/>
      <c r="E13" s="26"/>
    </row>
    <row r="14" spans="1:6" x14ac:dyDescent="0.25">
      <c r="A14" s="23" t="s">
        <v>43</v>
      </c>
      <c r="B14" s="4">
        <v>66</v>
      </c>
      <c r="C14" s="24"/>
      <c r="D14" s="25"/>
      <c r="E14" s="26"/>
    </row>
    <row r="15" spans="1:6" x14ac:dyDescent="0.25">
      <c r="A15" s="23" t="s">
        <v>44</v>
      </c>
      <c r="B15" s="4">
        <v>69</v>
      </c>
      <c r="C15" s="24"/>
      <c r="D15" s="25"/>
      <c r="E15" s="26"/>
    </row>
    <row r="18" spans="1:4" x14ac:dyDescent="0.25">
      <c r="A18" s="68" t="s">
        <v>13</v>
      </c>
      <c r="B18" s="69" t="s">
        <v>14</v>
      </c>
      <c r="C18" s="70" t="s">
        <v>22</v>
      </c>
      <c r="D18" s="71" t="s">
        <v>27</v>
      </c>
    </row>
    <row r="19" spans="1:4" x14ac:dyDescent="0.25">
      <c r="A19" s="66">
        <v>0</v>
      </c>
      <c r="B19" s="28" t="s">
        <v>15</v>
      </c>
      <c r="C19" s="29" t="s">
        <v>23</v>
      </c>
      <c r="D19" s="67" t="s">
        <v>28</v>
      </c>
    </row>
    <row r="20" spans="1:4" x14ac:dyDescent="0.25">
      <c r="A20" s="66">
        <v>50</v>
      </c>
      <c r="B20" s="28" t="s">
        <v>16</v>
      </c>
      <c r="C20" s="29" t="s">
        <v>23</v>
      </c>
      <c r="D20" s="67" t="s">
        <v>29</v>
      </c>
    </row>
    <row r="21" spans="1:4" x14ac:dyDescent="0.25">
      <c r="A21" s="66">
        <v>60</v>
      </c>
      <c r="B21" s="28" t="s">
        <v>17</v>
      </c>
      <c r="C21" s="29" t="s">
        <v>24</v>
      </c>
      <c r="D21" s="67" t="s">
        <v>30</v>
      </c>
    </row>
    <row r="22" spans="1:4" x14ac:dyDescent="0.25">
      <c r="A22" s="66">
        <v>70</v>
      </c>
      <c r="B22" s="28" t="s">
        <v>18</v>
      </c>
      <c r="C22" s="29" t="s">
        <v>24</v>
      </c>
      <c r="D22" s="67" t="s">
        <v>31</v>
      </c>
    </row>
    <row r="23" spans="1:4" x14ac:dyDescent="0.25">
      <c r="A23" s="66">
        <v>80</v>
      </c>
      <c r="B23" s="28" t="s">
        <v>19</v>
      </c>
      <c r="C23" s="29" t="s">
        <v>24</v>
      </c>
      <c r="D23" s="67" t="s">
        <v>31</v>
      </c>
    </row>
    <row r="24" spans="1:4" x14ac:dyDescent="0.25">
      <c r="A24" s="66">
        <v>90</v>
      </c>
      <c r="B24" s="28" t="s">
        <v>21</v>
      </c>
      <c r="C24" s="29" t="s">
        <v>26</v>
      </c>
      <c r="D24" s="67" t="s">
        <v>31</v>
      </c>
    </row>
    <row r="25" spans="1:4" x14ac:dyDescent="0.25">
      <c r="A25" s="66">
        <v>100</v>
      </c>
      <c r="B25" s="28" t="s">
        <v>20</v>
      </c>
      <c r="C25" s="29" t="s">
        <v>25</v>
      </c>
      <c r="D25" s="67" t="s">
        <v>31</v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369CB-04CC-4E2A-89F7-E2F85FE46BDA}">
  <dimension ref="A1:H21"/>
  <sheetViews>
    <sheetView showGridLines="0" zoomScale="130" zoomScaleNormal="130" workbookViewId="0">
      <selection activeCell="C2" sqref="C2"/>
    </sheetView>
  </sheetViews>
  <sheetFormatPr defaultRowHeight="15" x14ac:dyDescent="0.25"/>
  <cols>
    <col min="1" max="1" width="24.42578125" style="3" bestFit="1" customWidth="1"/>
    <col min="2" max="2" width="28.42578125" style="27" bestFit="1" customWidth="1"/>
    <col min="3" max="3" width="29" style="27" customWidth="1"/>
    <col min="4" max="4" width="23.28515625" style="27" customWidth="1"/>
    <col min="5" max="5" width="24.85546875" style="27" customWidth="1"/>
    <col min="6" max="6" width="17.85546875" style="3" customWidth="1"/>
    <col min="7" max="7" width="20" style="3" bestFit="1" customWidth="1"/>
    <col min="8" max="8" width="18" style="3" bestFit="1" customWidth="1"/>
    <col min="9" max="9" width="25.7109375" style="3" customWidth="1"/>
    <col min="10" max="10" width="24.85546875" style="3" customWidth="1"/>
    <col min="11" max="11" width="21.28515625" style="3" customWidth="1"/>
    <col min="12" max="12" width="9.140625" style="3"/>
    <col min="13" max="14" width="9.140625" style="3" customWidth="1"/>
    <col min="15" max="16384" width="9.140625" style="3"/>
  </cols>
  <sheetData>
    <row r="1" spans="1:8" s="22" customFormat="1" x14ac:dyDescent="0.25">
      <c r="A1" s="18" t="s">
        <v>12</v>
      </c>
      <c r="B1" s="30" t="s">
        <v>32</v>
      </c>
      <c r="C1" s="19" t="s">
        <v>14</v>
      </c>
      <c r="D1" s="20" t="s">
        <v>22</v>
      </c>
      <c r="E1" s="21" t="s">
        <v>27</v>
      </c>
      <c r="F1" s="31"/>
      <c r="G1" s="32"/>
      <c r="H1" s="32"/>
    </row>
    <row r="2" spans="1:8" x14ac:dyDescent="0.25">
      <c r="A2" s="23" t="s">
        <v>34</v>
      </c>
      <c r="B2" s="4">
        <v>50</v>
      </c>
      <c r="C2" s="24"/>
      <c r="D2" s="25"/>
      <c r="E2" s="26"/>
    </row>
    <row r="3" spans="1:8" x14ac:dyDescent="0.25">
      <c r="A3" s="23" t="s">
        <v>35</v>
      </c>
      <c r="B3" s="4">
        <v>60</v>
      </c>
      <c r="C3" s="24"/>
      <c r="D3" s="25"/>
      <c r="E3" s="26"/>
    </row>
    <row r="4" spans="1:8" x14ac:dyDescent="0.25">
      <c r="A4" s="23" t="s">
        <v>36</v>
      </c>
      <c r="B4" s="4">
        <v>89</v>
      </c>
      <c r="C4" s="24"/>
      <c r="D4" s="25"/>
      <c r="E4" s="26"/>
    </row>
    <row r="5" spans="1:8" x14ac:dyDescent="0.25">
      <c r="A5" s="23" t="s">
        <v>45</v>
      </c>
      <c r="B5" s="4">
        <v>90</v>
      </c>
      <c r="C5" s="24"/>
      <c r="D5" s="25"/>
      <c r="E5" s="26"/>
    </row>
    <row r="6" spans="1:8" x14ac:dyDescent="0.25">
      <c r="A6" s="23" t="s">
        <v>37</v>
      </c>
      <c r="B6" s="4">
        <v>96</v>
      </c>
      <c r="C6" s="24"/>
      <c r="D6" s="25"/>
      <c r="E6" s="26"/>
    </row>
    <row r="7" spans="1:8" x14ac:dyDescent="0.25">
      <c r="A7" s="23" t="s">
        <v>38</v>
      </c>
      <c r="B7" s="4">
        <v>99</v>
      </c>
      <c r="C7" s="24"/>
      <c r="D7" s="25"/>
      <c r="E7" s="26"/>
    </row>
    <row r="8" spans="1:8" x14ac:dyDescent="0.25">
      <c r="A8" s="23" t="s">
        <v>39</v>
      </c>
      <c r="B8" s="4">
        <v>100</v>
      </c>
      <c r="C8" s="24"/>
      <c r="D8" s="25"/>
      <c r="E8" s="26"/>
    </row>
    <row r="9" spans="1:8" x14ac:dyDescent="0.25">
      <c r="A9" s="23" t="s">
        <v>46</v>
      </c>
      <c r="B9" s="4">
        <v>51</v>
      </c>
      <c r="C9" s="24"/>
      <c r="D9" s="25"/>
      <c r="E9" s="26"/>
    </row>
    <row r="10" spans="1:8" x14ac:dyDescent="0.25">
      <c r="A10" s="23" t="s">
        <v>47</v>
      </c>
      <c r="B10" s="4">
        <v>50</v>
      </c>
      <c r="C10" s="24"/>
      <c r="D10" s="25"/>
      <c r="E10" s="26"/>
    </row>
    <row r="11" spans="1:8" x14ac:dyDescent="0.25">
      <c r="A11" s="23" t="s">
        <v>41</v>
      </c>
      <c r="B11" s="4">
        <v>49</v>
      </c>
      <c r="C11" s="24"/>
      <c r="D11" s="25"/>
      <c r="E11" s="26"/>
    </row>
    <row r="12" spans="1:8" x14ac:dyDescent="0.25">
      <c r="A12" s="23" t="s">
        <v>40</v>
      </c>
      <c r="B12" s="4">
        <v>48</v>
      </c>
      <c r="C12" s="24"/>
      <c r="D12" s="25"/>
      <c r="E12" s="26"/>
    </row>
    <row r="13" spans="1:8" x14ac:dyDescent="0.25">
      <c r="A13" s="23" t="s">
        <v>42</v>
      </c>
      <c r="B13" s="4">
        <v>53</v>
      </c>
      <c r="C13" s="24"/>
      <c r="D13" s="25"/>
      <c r="E13" s="26"/>
    </row>
    <row r="14" spans="1:8" x14ac:dyDescent="0.25">
      <c r="A14" s="23" t="s">
        <v>43</v>
      </c>
      <c r="B14" s="4">
        <v>66</v>
      </c>
      <c r="C14" s="24"/>
      <c r="D14" s="25"/>
      <c r="E14" s="26"/>
    </row>
    <row r="15" spans="1:8" x14ac:dyDescent="0.25">
      <c r="A15" s="23" t="s">
        <v>44</v>
      </c>
      <c r="B15" s="4">
        <v>69</v>
      </c>
      <c r="C15" s="24"/>
      <c r="D15" s="25"/>
      <c r="E15" s="26"/>
    </row>
    <row r="18" spans="1:8" x14ac:dyDescent="0.25">
      <c r="A18" s="82" t="s">
        <v>13</v>
      </c>
      <c r="B18" s="89">
        <v>0</v>
      </c>
      <c r="C18" s="89">
        <v>50</v>
      </c>
      <c r="D18" s="89">
        <v>60</v>
      </c>
      <c r="E18" s="89">
        <v>70</v>
      </c>
      <c r="F18" s="89">
        <v>80</v>
      </c>
      <c r="G18" s="89">
        <v>90</v>
      </c>
      <c r="H18" s="90">
        <v>100</v>
      </c>
    </row>
    <row r="19" spans="1:8" x14ac:dyDescent="0.25">
      <c r="A19" s="83" t="s">
        <v>14</v>
      </c>
      <c r="B19" s="28" t="s">
        <v>15</v>
      </c>
      <c r="C19" s="28" t="s">
        <v>16</v>
      </c>
      <c r="D19" s="28" t="s">
        <v>17</v>
      </c>
      <c r="E19" s="28" t="s">
        <v>18</v>
      </c>
      <c r="F19" s="28" t="s">
        <v>19</v>
      </c>
      <c r="G19" s="28" t="s">
        <v>21</v>
      </c>
      <c r="H19" s="84" t="s">
        <v>20</v>
      </c>
    </row>
    <row r="20" spans="1:8" x14ac:dyDescent="0.25">
      <c r="A20" s="85" t="s">
        <v>22</v>
      </c>
      <c r="B20" s="29" t="s">
        <v>23</v>
      </c>
      <c r="C20" s="29" t="s">
        <v>23</v>
      </c>
      <c r="D20" s="29" t="s">
        <v>24</v>
      </c>
      <c r="E20" s="29" t="s">
        <v>24</v>
      </c>
      <c r="F20" s="29" t="s">
        <v>24</v>
      </c>
      <c r="G20" s="29" t="s">
        <v>26</v>
      </c>
      <c r="H20" s="86" t="s">
        <v>25</v>
      </c>
    </row>
    <row r="21" spans="1:8" x14ac:dyDescent="0.25">
      <c r="A21" s="87" t="s">
        <v>27</v>
      </c>
      <c r="B21" s="88" t="s">
        <v>28</v>
      </c>
      <c r="C21" s="88" t="s">
        <v>29</v>
      </c>
      <c r="D21" s="88" t="s">
        <v>30</v>
      </c>
      <c r="E21" s="88" t="s">
        <v>31</v>
      </c>
      <c r="F21" s="88" t="s">
        <v>31</v>
      </c>
      <c r="G21" s="88" t="s">
        <v>31</v>
      </c>
      <c r="H21" s="26" t="s">
        <v>31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35440-A9C5-4E1F-88E2-A98B8F72F17F}">
  <dimension ref="B1:I32"/>
  <sheetViews>
    <sheetView zoomScale="115" zoomScaleNormal="115" workbookViewId="0">
      <selection activeCell="E7" sqref="E7"/>
    </sheetView>
  </sheetViews>
  <sheetFormatPr defaultRowHeight="15" x14ac:dyDescent="0.25"/>
  <cols>
    <col min="1" max="1" width="3.28515625" style="62" customWidth="1"/>
    <col min="2" max="3" width="1.28515625" style="62" customWidth="1"/>
    <col min="4" max="4" width="13.42578125" style="62" customWidth="1"/>
    <col min="5" max="5" width="29.85546875" style="62" customWidth="1"/>
    <col min="6" max="6" width="28.85546875" style="62" customWidth="1"/>
    <col min="7" max="7" width="12.85546875" style="62" customWidth="1"/>
    <col min="8" max="8" width="12.7109375" style="62" customWidth="1"/>
    <col min="9" max="9" width="2.7109375" style="62" customWidth="1"/>
    <col min="10" max="10" width="6.42578125" style="62" customWidth="1"/>
    <col min="11" max="14" width="9.140625" style="62"/>
    <col min="15" max="15" width="12.7109375" style="62" customWidth="1"/>
    <col min="16" max="16384" width="9.140625" style="62"/>
  </cols>
  <sheetData>
    <row r="1" spans="2:9" ht="3.75" customHeight="1" thickBot="1" x14ac:dyDescent="0.3"/>
    <row r="2" spans="2:9" ht="15" customHeight="1" thickBot="1" x14ac:dyDescent="0.3">
      <c r="B2" s="37"/>
      <c r="C2" s="38"/>
      <c r="D2" s="38"/>
      <c r="E2" s="38"/>
      <c r="F2" s="38"/>
      <c r="G2" s="38"/>
      <c r="H2" s="38"/>
      <c r="I2" s="39"/>
    </row>
    <row r="3" spans="2:9" ht="15" customHeight="1" x14ac:dyDescent="0.25">
      <c r="B3" s="40"/>
      <c r="C3" s="41"/>
      <c r="D3" s="42" t="s">
        <v>0</v>
      </c>
      <c r="E3" s="41"/>
      <c r="F3" s="41"/>
      <c r="G3" s="43" t="s">
        <v>249</v>
      </c>
      <c r="H3" s="56"/>
      <c r="I3" s="44"/>
    </row>
    <row r="4" spans="2:9" ht="15" customHeight="1" x14ac:dyDescent="0.25">
      <c r="B4" s="40"/>
      <c r="C4" s="41"/>
      <c r="D4" s="45" t="s">
        <v>33</v>
      </c>
      <c r="E4" s="41"/>
      <c r="F4" s="41"/>
      <c r="G4" s="41"/>
      <c r="H4" s="41"/>
      <c r="I4" s="44"/>
    </row>
    <row r="5" spans="2:9" ht="15" customHeight="1" x14ac:dyDescent="0.25">
      <c r="B5" s="40"/>
      <c r="C5" s="41"/>
      <c r="D5" s="45" t="s">
        <v>120</v>
      </c>
      <c r="E5" s="41"/>
      <c r="F5" s="41"/>
      <c r="G5" s="41"/>
      <c r="H5" s="41"/>
      <c r="I5" s="44"/>
    </row>
    <row r="6" spans="2:9" ht="15" customHeight="1" x14ac:dyDescent="0.25">
      <c r="B6" s="40"/>
      <c r="C6" s="41"/>
      <c r="D6" s="41"/>
      <c r="E6" s="64" t="s">
        <v>272</v>
      </c>
      <c r="F6" s="45" t="s">
        <v>7</v>
      </c>
      <c r="G6" s="41"/>
      <c r="H6" s="41"/>
      <c r="I6" s="44"/>
    </row>
    <row r="7" spans="2:9" ht="15" customHeight="1" x14ac:dyDescent="0.25">
      <c r="B7" s="40"/>
      <c r="C7" s="41"/>
      <c r="D7" s="41"/>
      <c r="E7" s="63" t="s">
        <v>69</v>
      </c>
      <c r="F7" s="47" t="str" cm="1">
        <f t="array" ref="F7:F13">IF(E7="","",
TRANSPOSE(
_xlfn.XLOOKUP(E7,TBL_Clienti[Codice],TBL_Clienti[[Azienda ]:[Email]],"codice errato")))</f>
        <v>Fitness Center Torino</v>
      </c>
      <c r="G7" s="41"/>
      <c r="H7" s="41"/>
      <c r="I7" s="44"/>
    </row>
    <row r="8" spans="2:9" ht="15" customHeight="1" x14ac:dyDescent="0.25">
      <c r="B8" s="40"/>
      <c r="C8" s="41"/>
      <c r="D8" s="41"/>
      <c r="E8" s="57" t="s">
        <v>9</v>
      </c>
      <c r="F8" s="47" t="str">
        <v>Via Manzoni, 84</v>
      </c>
      <c r="G8" s="41"/>
      <c r="H8" s="41"/>
      <c r="I8" s="44"/>
    </row>
    <row r="9" spans="2:9" ht="15" customHeight="1" x14ac:dyDescent="0.25">
      <c r="B9" s="40"/>
      <c r="C9" s="41"/>
      <c r="D9" s="41"/>
      <c r="E9" s="57" t="s">
        <v>10</v>
      </c>
      <c r="F9" s="47" t="str">
        <v>Torino</v>
      </c>
      <c r="G9" s="41"/>
      <c r="H9" s="41"/>
      <c r="I9" s="44"/>
    </row>
    <row r="10" spans="2:9" ht="15" customHeight="1" x14ac:dyDescent="0.25">
      <c r="B10" s="40"/>
      <c r="C10" s="41"/>
      <c r="D10" s="41"/>
      <c r="E10" s="57" t="s">
        <v>11</v>
      </c>
      <c r="F10" s="47" t="str">
        <v>TO</v>
      </c>
      <c r="G10" s="41"/>
      <c r="H10" s="41"/>
      <c r="I10" s="44"/>
    </row>
    <row r="11" spans="2:9" ht="15" customHeight="1" x14ac:dyDescent="0.25">
      <c r="B11" s="40"/>
      <c r="C11" s="41"/>
      <c r="D11" s="41"/>
      <c r="E11" s="57" t="s">
        <v>114</v>
      </c>
      <c r="F11" s="61">
        <v>1534267890</v>
      </c>
      <c r="G11" s="41"/>
      <c r="H11" s="41"/>
      <c r="I11" s="44"/>
    </row>
    <row r="12" spans="2:9" ht="15" customHeight="1" x14ac:dyDescent="0.25">
      <c r="B12" s="40"/>
      <c r="C12" s="41"/>
      <c r="D12" s="41"/>
      <c r="E12" s="57" t="s">
        <v>115</v>
      </c>
      <c r="F12" s="61" t="str">
        <v>333-1234567</v>
      </c>
      <c r="G12" s="41"/>
      <c r="H12" s="41"/>
      <c r="I12" s="44"/>
    </row>
    <row r="13" spans="2:9" ht="15" customHeight="1" x14ac:dyDescent="0.25">
      <c r="B13" s="40"/>
      <c r="C13" s="41"/>
      <c r="D13" s="41"/>
      <c r="E13" s="57" t="s">
        <v>116</v>
      </c>
      <c r="F13" s="47" t="str">
        <v>info@fitnesstorino.com</v>
      </c>
      <c r="G13" s="41"/>
      <c r="H13" s="41"/>
      <c r="I13" s="44"/>
    </row>
    <row r="14" spans="2:9" ht="6.75" customHeight="1" x14ac:dyDescent="0.25">
      <c r="B14" s="40"/>
      <c r="C14" s="41"/>
      <c r="D14" s="41"/>
      <c r="E14" s="57"/>
      <c r="F14" s="41"/>
      <c r="G14" s="41"/>
      <c r="H14" s="41"/>
      <c r="I14" s="44"/>
    </row>
    <row r="15" spans="2:9" ht="6.75" customHeight="1" x14ac:dyDescent="0.25">
      <c r="B15" s="40"/>
      <c r="C15" s="41"/>
      <c r="D15" s="41"/>
      <c r="E15" s="57"/>
      <c r="F15" s="41"/>
      <c r="G15" s="41"/>
      <c r="H15" s="41"/>
      <c r="I15" s="44"/>
    </row>
    <row r="16" spans="2:9" ht="6.75" customHeight="1" x14ac:dyDescent="0.25">
      <c r="B16" s="40"/>
      <c r="C16" s="46"/>
      <c r="D16" s="41"/>
      <c r="E16" s="41"/>
      <c r="F16" s="41"/>
      <c r="G16" s="41"/>
      <c r="H16" s="41"/>
      <c r="I16" s="44"/>
    </row>
    <row r="17" spans="2:9" ht="15" customHeight="1" x14ac:dyDescent="0.25">
      <c r="B17" s="40"/>
      <c r="C17" s="41"/>
      <c r="D17" s="45" t="s">
        <v>1</v>
      </c>
      <c r="E17" s="45"/>
      <c r="F17" s="45" t="s">
        <v>251</v>
      </c>
      <c r="G17" s="41"/>
      <c r="H17" s="41"/>
      <c r="I17" s="44"/>
    </row>
    <row r="18" spans="2:9" ht="15" customHeight="1" x14ac:dyDescent="0.25">
      <c r="B18" s="40"/>
      <c r="C18" s="41"/>
      <c r="D18" s="47" t="str" cm="1">
        <f t="array" ref="D18:F18">IF(E7="","",
_xlfn.XLOOKUP(E7,Clienti!A:A,Clienti!I:K,"codice errato"))</f>
        <v>Sig.ra</v>
      </c>
      <c r="E18" s="47" t="str">
        <v>Maria Cardi</v>
      </c>
      <c r="F18" s="47" t="str">
        <v>Carta di Credito</v>
      </c>
      <c r="G18" s="41"/>
      <c r="H18" s="41"/>
      <c r="I18" s="44"/>
    </row>
    <row r="19" spans="2:9" ht="6.75" customHeight="1" x14ac:dyDescent="0.25">
      <c r="B19" s="40"/>
      <c r="C19" s="41"/>
      <c r="D19" s="41"/>
      <c r="E19" s="41"/>
      <c r="F19" s="41"/>
      <c r="G19" s="41"/>
      <c r="H19" s="41"/>
      <c r="I19" s="44"/>
    </row>
    <row r="20" spans="2:9" ht="15" customHeight="1" x14ac:dyDescent="0.25">
      <c r="B20" s="40"/>
      <c r="C20" s="41"/>
      <c r="D20" s="64" t="s">
        <v>271</v>
      </c>
      <c r="E20" s="45" t="s">
        <v>3</v>
      </c>
      <c r="F20" s="45" t="s">
        <v>4</v>
      </c>
      <c r="G20" s="45" t="s">
        <v>5</v>
      </c>
      <c r="H20" s="45" t="s">
        <v>6</v>
      </c>
      <c r="I20" s="44"/>
    </row>
    <row r="21" spans="2:9" ht="15" customHeight="1" x14ac:dyDescent="0.25">
      <c r="B21" s="40"/>
      <c r="C21" s="41"/>
      <c r="D21" s="63" t="s">
        <v>215</v>
      </c>
      <c r="E21" s="47" t="str" cm="1">
        <f t="array" ref="E21:F21">IF(D21="","",
_xlfn.XLOOKUP(D21,TBL_Prodotti[Codice],TBL_Prodotti[[Descrizione Prodotto]:[Prezzo (€)]],"codice errato"))</f>
        <v>Tapis Roulant Professionale</v>
      </c>
      <c r="F21" s="48">
        <v>2500</v>
      </c>
      <c r="G21" s="49">
        <v>1</v>
      </c>
      <c r="H21" s="50">
        <f>IF(D21="","",F21*G21)</f>
        <v>2500</v>
      </c>
      <c r="I21" s="44"/>
    </row>
    <row r="22" spans="2:9" ht="15" customHeight="1" x14ac:dyDescent="0.25">
      <c r="B22" s="40"/>
      <c r="C22" s="41"/>
      <c r="D22" s="63" t="s">
        <v>223</v>
      </c>
      <c r="E22" s="47" t="str" cm="1">
        <f t="array" ref="E22:F22">IF(D22="","",
_xlfn.XLOOKUP(D22,TBL_Prodotti[Codice],TBL_Prodotti[[Descrizione Prodotto]:[Prezzo (€)]],"codice errato"))</f>
        <v>Manubri in Ghisa 10 kg(Coppia)</v>
      </c>
      <c r="F22" s="48">
        <v>80</v>
      </c>
      <c r="G22" s="49">
        <v>4</v>
      </c>
      <c r="H22" s="50">
        <f t="shared" ref="H22:H30" si="0">IF(D22="","",F22*G22)</f>
        <v>320</v>
      </c>
      <c r="I22" s="44"/>
    </row>
    <row r="23" spans="2:9" ht="15" customHeight="1" x14ac:dyDescent="0.25">
      <c r="B23" s="40"/>
      <c r="C23" s="41"/>
      <c r="D23" s="63" t="s">
        <v>234</v>
      </c>
      <c r="E23" s="47" t="str" cm="1">
        <f t="array" ref="E23:F23">IF(D23="","",
_xlfn.XLOOKUP(D23,TBL_Prodotti[Codice],TBL_Prodotti[[Descrizione Prodotto]:[Prezzo (€)]],"codice errato"))</f>
        <v>Cavigliere Regolabili</v>
      </c>
      <c r="F23" s="48">
        <v>25</v>
      </c>
      <c r="G23" s="49">
        <v>2</v>
      </c>
      <c r="H23" s="50">
        <f t="shared" si="0"/>
        <v>50</v>
      </c>
      <c r="I23" s="44"/>
    </row>
    <row r="24" spans="2:9" ht="15" customHeight="1" x14ac:dyDescent="0.25">
      <c r="B24" s="40"/>
      <c r="C24" s="41"/>
      <c r="D24" s="63" t="s">
        <v>242</v>
      </c>
      <c r="E24" s="47" t="str" cm="1">
        <f t="array" ref="E24:F24">IF(D24="","",
_xlfn.XLOOKUP(D24,TBL_Prodotti[Codice],TBL_Prodotti[[Descrizione Prodotto]:[Prezzo (€)]],"codice errato"))</f>
        <v>Fascia per Sollevamento Pesi</v>
      </c>
      <c r="F24" s="48">
        <v>15</v>
      </c>
      <c r="G24" s="49">
        <v>3</v>
      </c>
      <c r="H24" s="50">
        <f t="shared" si="0"/>
        <v>45</v>
      </c>
      <c r="I24" s="44"/>
    </row>
    <row r="25" spans="2:9" ht="15" customHeight="1" x14ac:dyDescent="0.25">
      <c r="B25" s="40"/>
      <c r="C25" s="41"/>
      <c r="D25" s="63"/>
      <c r="E25" s="47" t="str" cm="1">
        <f t="array" ref="E25">IF(D25="","",
_xlfn.XLOOKUP(D25,TBL_Prodotti[Codice],TBL_Prodotti[[Descrizione Prodotto]:[Prezzo (€)]],"codice errato"))</f>
        <v/>
      </c>
      <c r="F25" s="48"/>
      <c r="G25" s="49"/>
      <c r="H25" s="50" t="str">
        <f t="shared" si="0"/>
        <v/>
      </c>
      <c r="I25" s="44"/>
    </row>
    <row r="26" spans="2:9" ht="15" customHeight="1" x14ac:dyDescent="0.25">
      <c r="B26" s="40"/>
      <c r="C26" s="41"/>
      <c r="D26" s="63"/>
      <c r="E26" s="47" t="str" cm="1">
        <f t="array" ref="E26">IF(D26="","",
_xlfn.XLOOKUP(D26,TBL_Prodotti[Codice],TBL_Prodotti[[Descrizione Prodotto]:[Prezzo (€)]],"codice errato"))</f>
        <v/>
      </c>
      <c r="F26" s="48"/>
      <c r="G26" s="49"/>
      <c r="H26" s="50" t="str">
        <f t="shared" si="0"/>
        <v/>
      </c>
      <c r="I26" s="44"/>
    </row>
    <row r="27" spans="2:9" ht="15" customHeight="1" x14ac:dyDescent="0.25">
      <c r="B27" s="40"/>
      <c r="C27" s="41"/>
      <c r="D27" s="63"/>
      <c r="E27" s="47" t="str" cm="1">
        <f t="array" ref="E27">IF(D27="","",
_xlfn.XLOOKUP(D27,TBL_Prodotti[Codice],TBL_Prodotti[[Descrizione Prodotto]:[Prezzo (€)]],"codice errato"))</f>
        <v/>
      </c>
      <c r="F27" s="48"/>
      <c r="G27" s="49"/>
      <c r="H27" s="50" t="str">
        <f t="shared" si="0"/>
        <v/>
      </c>
      <c r="I27" s="44"/>
    </row>
    <row r="28" spans="2:9" ht="15" customHeight="1" x14ac:dyDescent="0.25">
      <c r="B28" s="40"/>
      <c r="C28" s="41"/>
      <c r="D28" s="63"/>
      <c r="E28" s="47" t="str" cm="1">
        <f t="array" ref="E28">IF(D28="","",
_xlfn.XLOOKUP(D28,TBL_Prodotti[Codice],TBL_Prodotti[[Descrizione Prodotto]:[Prezzo (€)]],"codice errato"))</f>
        <v/>
      </c>
      <c r="F28" s="48"/>
      <c r="G28" s="49"/>
      <c r="H28" s="50" t="str">
        <f t="shared" si="0"/>
        <v/>
      </c>
      <c r="I28" s="44"/>
    </row>
    <row r="29" spans="2:9" ht="15" customHeight="1" x14ac:dyDescent="0.25">
      <c r="B29" s="40"/>
      <c r="C29" s="41"/>
      <c r="D29" s="63"/>
      <c r="E29" s="47" t="str" cm="1">
        <f t="array" ref="E29">IF(D29="","",
_xlfn.XLOOKUP(D29,TBL_Prodotti[Codice],TBL_Prodotti[[Descrizione Prodotto]:[Prezzo (€)]],"codice errato"))</f>
        <v/>
      </c>
      <c r="F29" s="48"/>
      <c r="G29" s="49"/>
      <c r="H29" s="50" t="str">
        <f t="shared" si="0"/>
        <v/>
      </c>
      <c r="I29" s="44"/>
    </row>
    <row r="30" spans="2:9" ht="15" customHeight="1" x14ac:dyDescent="0.25">
      <c r="B30" s="40"/>
      <c r="C30" s="41"/>
      <c r="D30" s="63"/>
      <c r="E30" s="47" t="str" cm="1">
        <f t="array" ref="E30">IF(D30="","",
_xlfn.XLOOKUP(D30,TBL_Prodotti[Codice],TBL_Prodotti[[Descrizione Prodotto]:[Prezzo (€)]],"codice errato"))</f>
        <v/>
      </c>
      <c r="F30" s="48"/>
      <c r="G30" s="49"/>
      <c r="H30" s="50" t="str">
        <f t="shared" si="0"/>
        <v/>
      </c>
      <c r="I30" s="44"/>
    </row>
    <row r="31" spans="2:9" ht="15" customHeight="1" x14ac:dyDescent="0.25">
      <c r="B31" s="40"/>
      <c r="C31" s="41"/>
      <c r="D31" s="41"/>
      <c r="E31" s="41"/>
      <c r="F31" s="41"/>
      <c r="G31" s="51" t="s">
        <v>6</v>
      </c>
      <c r="H31" s="52">
        <f>SUM(H21:H30)</f>
        <v>2915</v>
      </c>
      <c r="I31" s="44"/>
    </row>
    <row r="32" spans="2:9" ht="15" customHeight="1" thickBot="1" x14ac:dyDescent="0.3">
      <c r="B32" s="53"/>
      <c r="C32" s="54"/>
      <c r="D32" s="54"/>
      <c r="E32" s="54"/>
      <c r="F32" s="54"/>
      <c r="G32" s="54"/>
      <c r="H32" s="54"/>
      <c r="I32" s="5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61EF-782B-4F8B-A06A-894449F663F6}">
  <dimension ref="B1:I32"/>
  <sheetViews>
    <sheetView zoomScale="115" zoomScaleNormal="115" workbookViewId="0">
      <selection activeCell="E7" sqref="E7"/>
    </sheetView>
  </sheetViews>
  <sheetFormatPr defaultRowHeight="15" x14ac:dyDescent="0.25"/>
  <cols>
    <col min="1" max="1" width="3.28515625" style="62" customWidth="1"/>
    <col min="2" max="3" width="1.28515625" style="62" customWidth="1"/>
    <col min="4" max="4" width="13.42578125" style="62" customWidth="1"/>
    <col min="5" max="5" width="29.85546875" style="62" customWidth="1"/>
    <col min="6" max="6" width="28.85546875" style="62" customWidth="1"/>
    <col min="7" max="7" width="12.85546875" style="62" customWidth="1"/>
    <col min="8" max="8" width="12.7109375" style="62" customWidth="1"/>
    <col min="9" max="9" width="2.7109375" style="62" customWidth="1"/>
    <col min="10" max="10" width="6.42578125" style="62" customWidth="1"/>
    <col min="11" max="14" width="9.140625" style="62"/>
    <col min="15" max="15" width="12.7109375" style="62" customWidth="1"/>
    <col min="16" max="16384" width="9.140625" style="62"/>
  </cols>
  <sheetData>
    <row r="1" spans="2:9" ht="3.75" customHeight="1" thickBot="1" x14ac:dyDescent="0.3"/>
    <row r="2" spans="2:9" ht="15" customHeight="1" thickBot="1" x14ac:dyDescent="0.3">
      <c r="B2" s="37"/>
      <c r="C2" s="38"/>
      <c r="D2" s="38"/>
      <c r="E2" s="38"/>
      <c r="F2" s="38"/>
      <c r="G2" s="38"/>
      <c r="H2" s="38"/>
      <c r="I2" s="39"/>
    </row>
    <row r="3" spans="2:9" ht="15" customHeight="1" x14ac:dyDescent="0.25">
      <c r="B3" s="40"/>
      <c r="C3" s="41"/>
      <c r="D3" s="42" t="s">
        <v>0</v>
      </c>
      <c r="E3" s="41"/>
      <c r="F3" s="41"/>
      <c r="G3" s="43" t="s">
        <v>249</v>
      </c>
      <c r="H3" s="56"/>
      <c r="I3" s="44"/>
    </row>
    <row r="4" spans="2:9" ht="15" customHeight="1" x14ac:dyDescent="0.25">
      <c r="B4" s="40"/>
      <c r="C4" s="41"/>
      <c r="D4" s="45" t="s">
        <v>33</v>
      </c>
      <c r="E4" s="41"/>
      <c r="F4" s="41"/>
      <c r="G4" s="41"/>
      <c r="H4" s="41"/>
      <c r="I4" s="44"/>
    </row>
    <row r="5" spans="2:9" ht="15" customHeight="1" x14ac:dyDescent="0.25">
      <c r="B5" s="40"/>
      <c r="C5" s="41"/>
      <c r="D5" s="45" t="s">
        <v>120</v>
      </c>
      <c r="E5" s="41"/>
      <c r="F5" s="41"/>
      <c r="G5" s="41"/>
      <c r="H5" s="41"/>
      <c r="I5" s="44"/>
    </row>
    <row r="6" spans="2:9" ht="15" customHeight="1" x14ac:dyDescent="0.25">
      <c r="B6" s="40"/>
      <c r="C6" s="41"/>
      <c r="D6" s="41"/>
      <c r="E6" s="64" t="s">
        <v>272</v>
      </c>
      <c r="F6" s="45" t="s">
        <v>7</v>
      </c>
      <c r="G6" s="41"/>
      <c r="H6" s="41"/>
      <c r="I6" s="44"/>
    </row>
    <row r="7" spans="2:9" ht="15" customHeight="1" x14ac:dyDescent="0.25">
      <c r="B7" s="40"/>
      <c r="C7" s="41"/>
      <c r="D7" s="41"/>
      <c r="E7" s="63"/>
      <c r="F7" s="47"/>
      <c r="G7" s="41"/>
      <c r="H7" s="41"/>
      <c r="I7" s="44"/>
    </row>
    <row r="8" spans="2:9" ht="15" customHeight="1" x14ac:dyDescent="0.25">
      <c r="B8" s="40"/>
      <c r="C8" s="41"/>
      <c r="D8" s="41"/>
      <c r="E8" s="57" t="s">
        <v>9</v>
      </c>
      <c r="F8" s="47"/>
      <c r="G8" s="41"/>
      <c r="H8" s="41"/>
      <c r="I8" s="44"/>
    </row>
    <row r="9" spans="2:9" ht="15" customHeight="1" x14ac:dyDescent="0.25">
      <c r="B9" s="40"/>
      <c r="C9" s="41"/>
      <c r="D9" s="41"/>
      <c r="E9" s="57" t="s">
        <v>10</v>
      </c>
      <c r="F9" s="47"/>
      <c r="G9" s="41"/>
      <c r="H9" s="41"/>
      <c r="I9" s="44"/>
    </row>
    <row r="10" spans="2:9" ht="15" customHeight="1" x14ac:dyDescent="0.25">
      <c r="B10" s="40"/>
      <c r="C10" s="41"/>
      <c r="D10" s="41"/>
      <c r="E10" s="57" t="s">
        <v>11</v>
      </c>
      <c r="F10" s="47"/>
      <c r="G10" s="41"/>
      <c r="H10" s="41"/>
      <c r="I10" s="44"/>
    </row>
    <row r="11" spans="2:9" ht="15" customHeight="1" x14ac:dyDescent="0.25">
      <c r="B11" s="40"/>
      <c r="C11" s="41"/>
      <c r="D11" s="41"/>
      <c r="E11" s="57" t="s">
        <v>114</v>
      </c>
      <c r="F11" s="61"/>
      <c r="G11" s="41"/>
      <c r="H11" s="41"/>
      <c r="I11" s="44"/>
    </row>
    <row r="12" spans="2:9" ht="15" customHeight="1" x14ac:dyDescent="0.25">
      <c r="B12" s="40"/>
      <c r="C12" s="41"/>
      <c r="D12" s="41"/>
      <c r="E12" s="57" t="s">
        <v>115</v>
      </c>
      <c r="F12" s="61"/>
      <c r="G12" s="41"/>
      <c r="H12" s="41"/>
      <c r="I12" s="44"/>
    </row>
    <row r="13" spans="2:9" ht="15" customHeight="1" x14ac:dyDescent="0.25">
      <c r="B13" s="40"/>
      <c r="C13" s="41"/>
      <c r="D13" s="41"/>
      <c r="E13" s="57" t="s">
        <v>116</v>
      </c>
      <c r="F13" s="47"/>
      <c r="G13" s="41"/>
      <c r="H13" s="41"/>
      <c r="I13" s="44"/>
    </row>
    <row r="14" spans="2:9" ht="6.75" customHeight="1" x14ac:dyDescent="0.25">
      <c r="B14" s="40"/>
      <c r="C14" s="41"/>
      <c r="D14" s="41"/>
      <c r="E14" s="57"/>
      <c r="F14" s="41"/>
      <c r="G14" s="41"/>
      <c r="H14" s="41"/>
      <c r="I14" s="44"/>
    </row>
    <row r="15" spans="2:9" ht="6.75" customHeight="1" x14ac:dyDescent="0.25">
      <c r="B15" s="40"/>
      <c r="C15" s="41"/>
      <c r="D15" s="41"/>
      <c r="E15" s="57"/>
      <c r="F15" s="41"/>
      <c r="G15" s="41"/>
      <c r="H15" s="41"/>
      <c r="I15" s="44"/>
    </row>
    <row r="16" spans="2:9" ht="6.75" customHeight="1" x14ac:dyDescent="0.25">
      <c r="B16" s="40"/>
      <c r="C16" s="46"/>
      <c r="D16" s="41"/>
      <c r="E16" s="41"/>
      <c r="F16" s="41"/>
      <c r="G16" s="41"/>
      <c r="H16" s="41"/>
      <c r="I16" s="44"/>
    </row>
    <row r="17" spans="2:9" ht="15" customHeight="1" x14ac:dyDescent="0.25">
      <c r="B17" s="40"/>
      <c r="C17" s="41"/>
      <c r="D17" s="45" t="s">
        <v>1</v>
      </c>
      <c r="E17" s="45"/>
      <c r="F17" s="45" t="s">
        <v>251</v>
      </c>
      <c r="G17" s="41"/>
      <c r="H17" s="41"/>
      <c r="I17" s="44"/>
    </row>
    <row r="18" spans="2:9" ht="15" customHeight="1" x14ac:dyDescent="0.25">
      <c r="B18" s="40"/>
      <c r="C18" s="41"/>
      <c r="D18" s="47"/>
      <c r="E18" s="47"/>
      <c r="F18" s="47"/>
      <c r="G18" s="41"/>
      <c r="H18" s="41"/>
      <c r="I18" s="44"/>
    </row>
    <row r="19" spans="2:9" ht="6.75" customHeight="1" x14ac:dyDescent="0.25">
      <c r="B19" s="40"/>
      <c r="C19" s="41"/>
      <c r="D19" s="41"/>
      <c r="E19" s="41"/>
      <c r="F19" s="41"/>
      <c r="G19" s="41"/>
      <c r="H19" s="41"/>
      <c r="I19" s="44"/>
    </row>
    <row r="20" spans="2:9" ht="15" customHeight="1" x14ac:dyDescent="0.25">
      <c r="B20" s="40"/>
      <c r="C20" s="41"/>
      <c r="D20" s="64" t="s">
        <v>271</v>
      </c>
      <c r="E20" s="45" t="s">
        <v>3</v>
      </c>
      <c r="F20" s="45" t="s">
        <v>4</v>
      </c>
      <c r="G20" s="45" t="s">
        <v>5</v>
      </c>
      <c r="H20" s="45" t="s">
        <v>6</v>
      </c>
      <c r="I20" s="44"/>
    </row>
    <row r="21" spans="2:9" ht="15" customHeight="1" x14ac:dyDescent="0.25">
      <c r="B21" s="40"/>
      <c r="C21" s="41"/>
      <c r="D21" s="63"/>
      <c r="E21" s="47"/>
      <c r="F21" s="48"/>
      <c r="G21" s="49"/>
      <c r="H21" s="50"/>
      <c r="I21" s="44"/>
    </row>
    <row r="22" spans="2:9" ht="15" customHeight="1" x14ac:dyDescent="0.25">
      <c r="B22" s="40"/>
      <c r="C22" s="41"/>
      <c r="D22" s="63"/>
      <c r="E22" s="47"/>
      <c r="F22" s="48"/>
      <c r="G22" s="49"/>
      <c r="H22" s="50"/>
      <c r="I22" s="44"/>
    </row>
    <row r="23" spans="2:9" ht="15" customHeight="1" x14ac:dyDescent="0.25">
      <c r="B23" s="40"/>
      <c r="C23" s="41"/>
      <c r="D23" s="63"/>
      <c r="E23" s="47"/>
      <c r="F23" s="48"/>
      <c r="G23" s="49"/>
      <c r="H23" s="50"/>
      <c r="I23" s="44"/>
    </row>
    <row r="24" spans="2:9" ht="15" customHeight="1" x14ac:dyDescent="0.25">
      <c r="B24" s="40"/>
      <c r="C24" s="41"/>
      <c r="D24" s="63"/>
      <c r="E24" s="47"/>
      <c r="F24" s="48"/>
      <c r="G24" s="49"/>
      <c r="H24" s="50"/>
      <c r="I24" s="44"/>
    </row>
    <row r="25" spans="2:9" ht="15" customHeight="1" x14ac:dyDescent="0.25">
      <c r="B25" s="40"/>
      <c r="C25" s="41"/>
      <c r="D25" s="63"/>
      <c r="E25" s="47"/>
      <c r="F25" s="48"/>
      <c r="G25" s="49"/>
      <c r="H25" s="50"/>
      <c r="I25" s="44"/>
    </row>
    <row r="26" spans="2:9" ht="15" customHeight="1" x14ac:dyDescent="0.25">
      <c r="B26" s="40"/>
      <c r="C26" s="41"/>
      <c r="D26" s="63"/>
      <c r="E26" s="47"/>
      <c r="F26" s="48"/>
      <c r="G26" s="49"/>
      <c r="H26" s="50"/>
      <c r="I26" s="44"/>
    </row>
    <row r="27" spans="2:9" ht="15" customHeight="1" x14ac:dyDescent="0.25">
      <c r="B27" s="40"/>
      <c r="C27" s="41"/>
      <c r="D27" s="63"/>
      <c r="E27" s="47"/>
      <c r="F27" s="48"/>
      <c r="G27" s="49"/>
      <c r="H27" s="50"/>
      <c r="I27" s="44"/>
    </row>
    <row r="28" spans="2:9" ht="15" customHeight="1" x14ac:dyDescent="0.25">
      <c r="B28" s="40"/>
      <c r="C28" s="41"/>
      <c r="D28" s="63"/>
      <c r="E28" s="47"/>
      <c r="F28" s="48"/>
      <c r="G28" s="49"/>
      <c r="H28" s="50"/>
      <c r="I28" s="44"/>
    </row>
    <row r="29" spans="2:9" ht="15" customHeight="1" x14ac:dyDescent="0.25">
      <c r="B29" s="40"/>
      <c r="C29" s="41"/>
      <c r="D29" s="63"/>
      <c r="E29" s="47"/>
      <c r="F29" s="48"/>
      <c r="G29" s="49"/>
      <c r="H29" s="50"/>
      <c r="I29" s="44"/>
    </row>
    <row r="30" spans="2:9" ht="15" customHeight="1" x14ac:dyDescent="0.25">
      <c r="B30" s="40"/>
      <c r="C30" s="41"/>
      <c r="D30" s="63"/>
      <c r="E30" s="47"/>
      <c r="F30" s="48"/>
      <c r="G30" s="49"/>
      <c r="H30" s="50"/>
      <c r="I30" s="44"/>
    </row>
    <row r="31" spans="2:9" ht="15" customHeight="1" x14ac:dyDescent="0.25">
      <c r="B31" s="40"/>
      <c r="C31" s="41"/>
      <c r="D31" s="41"/>
      <c r="E31" s="41"/>
      <c r="F31" s="41"/>
      <c r="G31" s="51" t="s">
        <v>6</v>
      </c>
      <c r="H31" s="52"/>
      <c r="I31" s="44"/>
    </row>
    <row r="32" spans="2:9" ht="15" customHeight="1" thickBot="1" x14ac:dyDescent="0.3">
      <c r="B32" s="53"/>
      <c r="C32" s="54"/>
      <c r="D32" s="54"/>
      <c r="E32" s="54"/>
      <c r="F32" s="54"/>
      <c r="G32" s="54"/>
      <c r="H32" s="54"/>
      <c r="I32" s="5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showGridLines="0" zoomScale="130" zoomScaleNormal="130" workbookViewId="0"/>
  </sheetViews>
  <sheetFormatPr defaultRowHeight="15" customHeight="1" x14ac:dyDescent="0.25"/>
  <cols>
    <col min="1" max="1" width="7.42578125" style="2" customWidth="1"/>
    <col min="2" max="2" width="20" style="2" bestFit="1" customWidth="1"/>
    <col min="3" max="3" width="26.140625" style="2" bestFit="1" customWidth="1"/>
    <col min="4" max="4" width="11.5703125" style="2" bestFit="1" customWidth="1"/>
    <col min="5" max="5" width="9.28515625" style="2" bestFit="1" customWidth="1"/>
    <col min="6" max="6" width="12" style="35" bestFit="1" customWidth="1"/>
    <col min="7" max="7" width="18" style="35" bestFit="1" customWidth="1"/>
    <col min="8" max="8" width="31.7109375" style="2" bestFit="1" customWidth="1"/>
    <col min="9" max="9" width="13.5703125" style="2" bestFit="1" customWidth="1"/>
    <col min="10" max="10" width="20" style="2" bestFit="1" customWidth="1"/>
    <col min="11" max="11" width="18.140625" style="2" bestFit="1" customWidth="1"/>
    <col min="12" max="16384" width="9.140625" style="2"/>
  </cols>
  <sheetData>
    <row r="1" spans="1:11" ht="15" customHeight="1" x14ac:dyDescent="0.25">
      <c r="A1" s="33" t="s">
        <v>2</v>
      </c>
      <c r="B1" s="33" t="s">
        <v>250</v>
      </c>
      <c r="C1" s="33" t="s">
        <v>9</v>
      </c>
      <c r="D1" s="33" t="s">
        <v>10</v>
      </c>
      <c r="E1" s="33" t="s">
        <v>11</v>
      </c>
      <c r="F1" s="33" t="s">
        <v>114</v>
      </c>
      <c r="G1" s="33" t="s">
        <v>115</v>
      </c>
      <c r="H1" s="33" t="s">
        <v>116</v>
      </c>
      <c r="I1" s="33" t="s">
        <v>273</v>
      </c>
      <c r="J1" s="33" t="s">
        <v>117</v>
      </c>
      <c r="K1" s="33" t="s">
        <v>118</v>
      </c>
    </row>
    <row r="2" spans="1:11" ht="15" customHeight="1" x14ac:dyDescent="0.25">
      <c r="A2" s="34" t="s">
        <v>52</v>
      </c>
      <c r="B2" s="34" t="s">
        <v>119</v>
      </c>
      <c r="C2" s="34" t="s">
        <v>203</v>
      </c>
      <c r="D2" s="34" t="s">
        <v>120</v>
      </c>
      <c r="E2" s="34" t="s">
        <v>121</v>
      </c>
      <c r="F2" s="34">
        <v>1534267890</v>
      </c>
      <c r="G2" s="34" t="s">
        <v>122</v>
      </c>
      <c r="H2" s="34" t="s">
        <v>252</v>
      </c>
      <c r="I2" s="34" t="s">
        <v>123</v>
      </c>
      <c r="J2" s="34" t="s">
        <v>204</v>
      </c>
      <c r="K2" s="34" t="s">
        <v>124</v>
      </c>
    </row>
    <row r="3" spans="1:11" ht="15" customHeight="1" x14ac:dyDescent="0.25">
      <c r="A3" s="34" t="s">
        <v>53</v>
      </c>
      <c r="B3" s="34" t="s">
        <v>248</v>
      </c>
      <c r="C3" s="34" t="s">
        <v>125</v>
      </c>
      <c r="D3" s="34" t="s">
        <v>70</v>
      </c>
      <c r="E3" s="34" t="s">
        <v>126</v>
      </c>
      <c r="F3" s="34">
        <v>1987654321</v>
      </c>
      <c r="G3" s="34" t="s">
        <v>127</v>
      </c>
      <c r="H3" s="34" t="s">
        <v>257</v>
      </c>
      <c r="I3" s="34" t="s">
        <v>128</v>
      </c>
      <c r="J3" s="34" t="s">
        <v>129</v>
      </c>
      <c r="K3" s="34" t="s">
        <v>130</v>
      </c>
    </row>
    <row r="4" spans="1:11" ht="15" customHeight="1" x14ac:dyDescent="0.25">
      <c r="A4" s="34" t="s">
        <v>54</v>
      </c>
      <c r="B4" s="34" t="s">
        <v>131</v>
      </c>
      <c r="C4" s="34" t="s">
        <v>132</v>
      </c>
      <c r="D4" s="34" t="s">
        <v>133</v>
      </c>
      <c r="E4" s="34" t="s">
        <v>134</v>
      </c>
      <c r="F4" s="34">
        <v>1357924680</v>
      </c>
      <c r="G4" s="34" t="s">
        <v>135</v>
      </c>
      <c r="H4" s="34" t="s">
        <v>255</v>
      </c>
      <c r="I4" s="34" t="s">
        <v>123</v>
      </c>
      <c r="J4" s="34" t="s">
        <v>205</v>
      </c>
      <c r="K4" s="34" t="s">
        <v>136</v>
      </c>
    </row>
    <row r="5" spans="1:11" ht="15" customHeight="1" x14ac:dyDescent="0.25">
      <c r="A5" s="34" t="s">
        <v>55</v>
      </c>
      <c r="B5" s="34" t="s">
        <v>137</v>
      </c>
      <c r="C5" s="34" t="s">
        <v>138</v>
      </c>
      <c r="D5" s="34" t="s">
        <v>120</v>
      </c>
      <c r="E5" s="34" t="s">
        <v>121</v>
      </c>
      <c r="F5" s="34">
        <v>9876543210</v>
      </c>
      <c r="G5" s="34" t="s">
        <v>139</v>
      </c>
      <c r="H5" s="34" t="s">
        <v>256</v>
      </c>
      <c r="I5" s="34" t="s">
        <v>128</v>
      </c>
      <c r="J5" s="34" t="s">
        <v>206</v>
      </c>
      <c r="K5" s="34" t="s">
        <v>124</v>
      </c>
    </row>
    <row r="6" spans="1:11" ht="15" customHeight="1" x14ac:dyDescent="0.25">
      <c r="A6" s="34" t="s">
        <v>56</v>
      </c>
      <c r="B6" s="34" t="s">
        <v>140</v>
      </c>
      <c r="C6" s="34" t="s">
        <v>141</v>
      </c>
      <c r="D6" s="34" t="s">
        <v>142</v>
      </c>
      <c r="E6" s="34" t="s">
        <v>143</v>
      </c>
      <c r="F6" s="34">
        <v>2468135790</v>
      </c>
      <c r="G6" s="34" t="s">
        <v>144</v>
      </c>
      <c r="H6" s="34" t="s">
        <v>266</v>
      </c>
      <c r="I6" s="34" t="s">
        <v>123</v>
      </c>
      <c r="J6" s="34" t="s">
        <v>207</v>
      </c>
      <c r="K6" s="34" t="s">
        <v>124</v>
      </c>
    </row>
    <row r="7" spans="1:11" ht="15" customHeight="1" x14ac:dyDescent="0.25">
      <c r="A7" s="34" t="s">
        <v>57</v>
      </c>
      <c r="B7" s="34" t="s">
        <v>145</v>
      </c>
      <c r="C7" s="34" t="s">
        <v>146</v>
      </c>
      <c r="D7" s="34" t="s">
        <v>147</v>
      </c>
      <c r="E7" s="34" t="s">
        <v>148</v>
      </c>
      <c r="F7" s="34">
        <v>5792468130</v>
      </c>
      <c r="G7" s="34" t="s">
        <v>149</v>
      </c>
      <c r="H7" s="34" t="s">
        <v>258</v>
      </c>
      <c r="I7" s="34" t="s">
        <v>128</v>
      </c>
      <c r="J7" s="34" t="s">
        <v>150</v>
      </c>
      <c r="K7" s="34" t="s">
        <v>189</v>
      </c>
    </row>
    <row r="8" spans="1:11" ht="15" customHeight="1" x14ac:dyDescent="0.25">
      <c r="A8" s="34" t="s">
        <v>58</v>
      </c>
      <c r="B8" s="34" t="s">
        <v>151</v>
      </c>
      <c r="C8" s="34" t="s">
        <v>152</v>
      </c>
      <c r="D8" s="34" t="s">
        <v>153</v>
      </c>
      <c r="E8" s="34" t="s">
        <v>154</v>
      </c>
      <c r="F8" s="34">
        <v>6789012345</v>
      </c>
      <c r="G8" s="34" t="s">
        <v>155</v>
      </c>
      <c r="H8" s="34" t="s">
        <v>259</v>
      </c>
      <c r="I8" s="34" t="s">
        <v>123</v>
      </c>
      <c r="J8" s="34" t="s">
        <v>208</v>
      </c>
      <c r="K8" s="34" t="s">
        <v>136</v>
      </c>
    </row>
    <row r="9" spans="1:11" ht="15" customHeight="1" x14ac:dyDescent="0.25">
      <c r="A9" s="34" t="s">
        <v>59</v>
      </c>
      <c r="B9" s="34" t="s">
        <v>156</v>
      </c>
      <c r="C9" s="34" t="s">
        <v>157</v>
      </c>
      <c r="D9" s="34" t="s">
        <v>120</v>
      </c>
      <c r="E9" s="34" t="s">
        <v>121</v>
      </c>
      <c r="F9" s="34">
        <v>3216549870</v>
      </c>
      <c r="G9" s="34" t="s">
        <v>158</v>
      </c>
      <c r="H9" s="34" t="s">
        <v>260</v>
      </c>
      <c r="I9" s="34" t="s">
        <v>128</v>
      </c>
      <c r="J9" s="34" t="s">
        <v>209</v>
      </c>
      <c r="K9" s="34" t="s">
        <v>130</v>
      </c>
    </row>
    <row r="10" spans="1:11" ht="15" customHeight="1" x14ac:dyDescent="0.25">
      <c r="A10" s="34" t="s">
        <v>60</v>
      </c>
      <c r="B10" s="34" t="s">
        <v>159</v>
      </c>
      <c r="C10" s="34" t="s">
        <v>160</v>
      </c>
      <c r="D10" s="34" t="s">
        <v>161</v>
      </c>
      <c r="E10" s="34" t="s">
        <v>162</v>
      </c>
      <c r="F10" s="34">
        <v>4567890123</v>
      </c>
      <c r="G10" s="34" t="s">
        <v>163</v>
      </c>
      <c r="H10" s="34" t="s">
        <v>164</v>
      </c>
      <c r="I10" s="34" t="s">
        <v>123</v>
      </c>
      <c r="J10" s="34" t="s">
        <v>165</v>
      </c>
      <c r="K10" s="34" t="s">
        <v>130</v>
      </c>
    </row>
    <row r="11" spans="1:11" ht="15" customHeight="1" x14ac:dyDescent="0.25">
      <c r="A11" s="34" t="s">
        <v>61</v>
      </c>
      <c r="B11" s="34" t="s">
        <v>166</v>
      </c>
      <c r="C11" s="34" t="s">
        <v>167</v>
      </c>
      <c r="D11" s="34" t="s">
        <v>168</v>
      </c>
      <c r="E11" s="34" t="s">
        <v>169</v>
      </c>
      <c r="F11" s="34">
        <v>7890123456</v>
      </c>
      <c r="G11" s="34" t="s">
        <v>170</v>
      </c>
      <c r="H11" s="34" t="s">
        <v>261</v>
      </c>
      <c r="I11" s="34" t="s">
        <v>128</v>
      </c>
      <c r="J11" s="34" t="s">
        <v>210</v>
      </c>
      <c r="K11" s="34" t="s">
        <v>171</v>
      </c>
    </row>
    <row r="12" spans="1:11" ht="15" customHeight="1" x14ac:dyDescent="0.25">
      <c r="A12" s="34" t="s">
        <v>62</v>
      </c>
      <c r="B12" s="34" t="s">
        <v>172</v>
      </c>
      <c r="C12" s="34" t="s">
        <v>173</v>
      </c>
      <c r="D12" s="34" t="s">
        <v>174</v>
      </c>
      <c r="E12" s="34" t="s">
        <v>121</v>
      </c>
      <c r="F12" s="34">
        <v>5678901234</v>
      </c>
      <c r="G12" s="34" t="s">
        <v>175</v>
      </c>
      <c r="H12" s="34" t="s">
        <v>262</v>
      </c>
      <c r="I12" s="34" t="s">
        <v>123</v>
      </c>
      <c r="J12" s="34" t="s">
        <v>176</v>
      </c>
      <c r="K12" s="34" t="s">
        <v>130</v>
      </c>
    </row>
    <row r="13" spans="1:11" ht="15" customHeight="1" x14ac:dyDescent="0.25">
      <c r="A13" s="34" t="s">
        <v>63</v>
      </c>
      <c r="B13" s="34" t="s">
        <v>177</v>
      </c>
      <c r="C13" s="34" t="s">
        <v>178</v>
      </c>
      <c r="D13" s="34" t="s">
        <v>120</v>
      </c>
      <c r="E13" s="34" t="s">
        <v>121</v>
      </c>
      <c r="F13" s="34">
        <v>4567890123</v>
      </c>
      <c r="G13" s="34" t="s">
        <v>179</v>
      </c>
      <c r="H13" s="34" t="s">
        <v>263</v>
      </c>
      <c r="I13" s="34" t="s">
        <v>128</v>
      </c>
      <c r="J13" s="34" t="s">
        <v>211</v>
      </c>
      <c r="K13" s="34" t="s">
        <v>180</v>
      </c>
    </row>
    <row r="14" spans="1:11" ht="15" customHeight="1" x14ac:dyDescent="0.25">
      <c r="A14" s="34" t="s">
        <v>64</v>
      </c>
      <c r="B14" s="34" t="s">
        <v>181</v>
      </c>
      <c r="C14" s="34" t="s">
        <v>182</v>
      </c>
      <c r="D14" s="34" t="s">
        <v>120</v>
      </c>
      <c r="E14" s="34" t="s">
        <v>121</v>
      </c>
      <c r="F14" s="34">
        <v>6789012345</v>
      </c>
      <c r="G14" s="34" t="s">
        <v>183</v>
      </c>
      <c r="H14" s="34" t="s">
        <v>264</v>
      </c>
      <c r="I14" s="34" t="s">
        <v>123</v>
      </c>
      <c r="J14" s="34" t="s">
        <v>212</v>
      </c>
      <c r="K14" s="34" t="s">
        <v>136</v>
      </c>
    </row>
    <row r="15" spans="1:11" ht="15" customHeight="1" x14ac:dyDescent="0.25">
      <c r="A15" s="34" t="s">
        <v>65</v>
      </c>
      <c r="B15" s="34" t="s">
        <v>184</v>
      </c>
      <c r="C15" s="34" t="s">
        <v>185</v>
      </c>
      <c r="D15" s="34" t="s">
        <v>186</v>
      </c>
      <c r="E15" s="34" t="s">
        <v>121</v>
      </c>
      <c r="F15" s="34">
        <v>1012345678</v>
      </c>
      <c r="G15" s="34" t="s">
        <v>187</v>
      </c>
      <c r="H15" s="34" t="s">
        <v>265</v>
      </c>
      <c r="I15" s="34" t="s">
        <v>128</v>
      </c>
      <c r="J15" s="34" t="s">
        <v>188</v>
      </c>
      <c r="K15" s="34" t="s">
        <v>189</v>
      </c>
    </row>
    <row r="16" spans="1:11" ht="15" customHeight="1" x14ac:dyDescent="0.25">
      <c r="A16" s="34" t="s">
        <v>66</v>
      </c>
      <c r="B16" s="34" t="s">
        <v>190</v>
      </c>
      <c r="C16" s="34" t="s">
        <v>191</v>
      </c>
      <c r="D16" s="34" t="s">
        <v>192</v>
      </c>
      <c r="E16" s="34" t="s">
        <v>121</v>
      </c>
      <c r="F16" s="34">
        <v>3456789012</v>
      </c>
      <c r="G16" s="34" t="s">
        <v>163</v>
      </c>
      <c r="H16" s="34" t="s">
        <v>253</v>
      </c>
      <c r="I16" s="34" t="s">
        <v>123</v>
      </c>
      <c r="J16" s="34" t="s">
        <v>193</v>
      </c>
      <c r="K16" s="34" t="s">
        <v>189</v>
      </c>
    </row>
    <row r="17" spans="1:11" ht="15" customHeight="1" x14ac:dyDescent="0.25">
      <c r="A17" s="34" t="s">
        <v>67</v>
      </c>
      <c r="B17" s="34" t="s">
        <v>194</v>
      </c>
      <c r="C17" s="34" t="s">
        <v>195</v>
      </c>
      <c r="D17" s="34" t="s">
        <v>196</v>
      </c>
      <c r="E17" s="34" t="s">
        <v>148</v>
      </c>
      <c r="F17" s="34">
        <v>5678901234</v>
      </c>
      <c r="G17" s="34" t="s">
        <v>197</v>
      </c>
      <c r="H17" s="34" t="s">
        <v>267</v>
      </c>
      <c r="I17" s="34" t="s">
        <v>128</v>
      </c>
      <c r="J17" s="34" t="s">
        <v>198</v>
      </c>
      <c r="K17" s="34" t="s">
        <v>136</v>
      </c>
    </row>
    <row r="18" spans="1:11" ht="15" customHeight="1" x14ac:dyDescent="0.25">
      <c r="A18" s="34" t="s">
        <v>199</v>
      </c>
      <c r="B18" s="34" t="s">
        <v>200</v>
      </c>
      <c r="C18" s="34" t="s">
        <v>201</v>
      </c>
      <c r="D18" s="34" t="s">
        <v>120</v>
      </c>
      <c r="E18" s="34" t="s">
        <v>121</v>
      </c>
      <c r="F18" s="34">
        <v>7890123456</v>
      </c>
      <c r="G18" s="34" t="s">
        <v>170</v>
      </c>
      <c r="H18" s="34" t="s">
        <v>254</v>
      </c>
      <c r="I18" s="34" t="s">
        <v>123</v>
      </c>
      <c r="J18" s="34" t="s">
        <v>202</v>
      </c>
      <c r="K18" s="34" t="s">
        <v>130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9"/>
  <sheetViews>
    <sheetView showGridLines="0" zoomScale="130" zoomScaleNormal="130" workbookViewId="0"/>
  </sheetViews>
  <sheetFormatPr defaultRowHeight="15" x14ac:dyDescent="0.25"/>
  <cols>
    <col min="1" max="1" width="9.42578125" style="2" customWidth="1"/>
    <col min="2" max="2" width="29.140625" style="2" bestFit="1" customWidth="1"/>
    <col min="3" max="3" width="14.28515625" style="2" bestFit="1" customWidth="1"/>
    <col min="4" max="16384" width="9.140625" style="2"/>
  </cols>
  <sheetData>
    <row r="1" spans="1:3" ht="15" customHeight="1" x14ac:dyDescent="0.25">
      <c r="A1" s="33" t="s">
        <v>2</v>
      </c>
      <c r="B1" s="33" t="s">
        <v>213</v>
      </c>
      <c r="C1" s="33" t="s">
        <v>214</v>
      </c>
    </row>
    <row r="2" spans="1:3" ht="15" customHeight="1" x14ac:dyDescent="0.25">
      <c r="A2" s="34" t="s">
        <v>215</v>
      </c>
      <c r="B2" s="34" t="s">
        <v>216</v>
      </c>
      <c r="C2" s="36">
        <v>2500</v>
      </c>
    </row>
    <row r="3" spans="1:3" ht="15" customHeight="1" x14ac:dyDescent="0.25">
      <c r="A3" s="34" t="s">
        <v>217</v>
      </c>
      <c r="B3" s="34" t="s">
        <v>218</v>
      </c>
      <c r="C3" s="36">
        <v>800</v>
      </c>
    </row>
    <row r="4" spans="1:3" ht="15" customHeight="1" x14ac:dyDescent="0.25">
      <c r="A4" s="34" t="s">
        <v>219</v>
      </c>
      <c r="B4" s="34" t="s">
        <v>220</v>
      </c>
      <c r="C4" s="36">
        <v>350</v>
      </c>
    </row>
    <row r="5" spans="1:3" ht="15" customHeight="1" x14ac:dyDescent="0.25">
      <c r="A5" s="34" t="s">
        <v>221</v>
      </c>
      <c r="B5" s="34" t="s">
        <v>222</v>
      </c>
      <c r="C5" s="36">
        <v>50</v>
      </c>
    </row>
    <row r="6" spans="1:3" ht="15" customHeight="1" x14ac:dyDescent="0.25">
      <c r="A6" s="34" t="s">
        <v>223</v>
      </c>
      <c r="B6" s="34" t="s">
        <v>268</v>
      </c>
      <c r="C6" s="36">
        <v>80</v>
      </c>
    </row>
    <row r="7" spans="1:3" ht="15" customHeight="1" x14ac:dyDescent="0.25">
      <c r="A7" s="34" t="s">
        <v>224</v>
      </c>
      <c r="B7" s="34" t="s">
        <v>225</v>
      </c>
      <c r="C7" s="36">
        <v>300</v>
      </c>
    </row>
    <row r="8" spans="1:3" ht="15" customHeight="1" x14ac:dyDescent="0.25">
      <c r="A8" s="34" t="s">
        <v>226</v>
      </c>
      <c r="B8" s="34" t="s">
        <v>227</v>
      </c>
      <c r="C8" s="36">
        <v>40</v>
      </c>
    </row>
    <row r="9" spans="1:3" ht="15" customHeight="1" x14ac:dyDescent="0.25">
      <c r="A9" s="34" t="s">
        <v>228</v>
      </c>
      <c r="B9" s="34" t="s">
        <v>229</v>
      </c>
      <c r="C9" s="36">
        <v>100</v>
      </c>
    </row>
    <row r="10" spans="1:3" ht="15" customHeight="1" x14ac:dyDescent="0.25">
      <c r="A10" s="34" t="s">
        <v>230</v>
      </c>
      <c r="B10" s="34" t="s">
        <v>231</v>
      </c>
      <c r="C10" s="36">
        <v>60</v>
      </c>
    </row>
    <row r="11" spans="1:3" ht="15" customHeight="1" x14ac:dyDescent="0.25">
      <c r="A11" s="34" t="s">
        <v>232</v>
      </c>
      <c r="B11" s="34" t="s">
        <v>233</v>
      </c>
      <c r="C11" s="36">
        <v>15</v>
      </c>
    </row>
    <row r="12" spans="1:3" ht="15" customHeight="1" x14ac:dyDescent="0.25">
      <c r="A12" s="34" t="s">
        <v>234</v>
      </c>
      <c r="B12" s="34" t="s">
        <v>235</v>
      </c>
      <c r="C12" s="36">
        <v>25</v>
      </c>
    </row>
    <row r="13" spans="1:3" ht="15" customHeight="1" x14ac:dyDescent="0.25">
      <c r="A13" s="34" t="s">
        <v>236</v>
      </c>
      <c r="B13" s="34" t="s">
        <v>237</v>
      </c>
      <c r="C13" s="36">
        <v>30</v>
      </c>
    </row>
    <row r="14" spans="1:3" ht="15" customHeight="1" x14ac:dyDescent="0.25">
      <c r="A14" s="34" t="s">
        <v>238</v>
      </c>
      <c r="B14" s="34" t="s">
        <v>239</v>
      </c>
      <c r="C14" s="36">
        <v>20</v>
      </c>
    </row>
    <row r="15" spans="1:3" ht="15" customHeight="1" x14ac:dyDescent="0.25">
      <c r="A15" s="34" t="s">
        <v>240</v>
      </c>
      <c r="B15" s="34" t="s">
        <v>241</v>
      </c>
      <c r="C15" s="36">
        <v>40</v>
      </c>
    </row>
    <row r="16" spans="1:3" ht="15" customHeight="1" x14ac:dyDescent="0.25">
      <c r="A16" s="34" t="s">
        <v>242</v>
      </c>
      <c r="B16" s="34" t="s">
        <v>243</v>
      </c>
      <c r="C16" s="36">
        <v>15</v>
      </c>
    </row>
    <row r="17" spans="1:3" ht="15" customHeight="1" x14ac:dyDescent="0.25">
      <c r="A17" s="34" t="s">
        <v>244</v>
      </c>
      <c r="B17" s="34" t="s">
        <v>245</v>
      </c>
      <c r="C17" s="36">
        <v>20</v>
      </c>
    </row>
    <row r="18" spans="1:3" ht="15" customHeight="1" x14ac:dyDescent="0.25">
      <c r="A18" s="34" t="s">
        <v>246</v>
      </c>
      <c r="B18" s="34" t="s">
        <v>270</v>
      </c>
      <c r="C18" s="36">
        <v>80</v>
      </c>
    </row>
    <row r="19" spans="1:3" ht="15" customHeight="1" x14ac:dyDescent="0.25">
      <c r="A19" s="34" t="s">
        <v>247</v>
      </c>
      <c r="B19" s="34" t="s">
        <v>269</v>
      </c>
      <c r="C19" s="36">
        <v>350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B3008-50A0-4326-9B27-2FFF8918ABA5}">
  <dimension ref="A1:H11"/>
  <sheetViews>
    <sheetView showGridLines="0" zoomScale="175" zoomScaleNormal="175" workbookViewId="0"/>
  </sheetViews>
  <sheetFormatPr defaultRowHeight="15" x14ac:dyDescent="0.25"/>
  <cols>
    <col min="1" max="1" width="10.140625" style="6" customWidth="1"/>
    <col min="2" max="2" width="7" style="6" bestFit="1" customWidth="1"/>
    <col min="3" max="3" width="16.5703125" style="6" bestFit="1" customWidth="1"/>
    <col min="4" max="4" width="13.85546875" style="6" customWidth="1"/>
    <col min="5" max="5" width="10" style="5" customWidth="1"/>
    <col min="6" max="6" width="4.42578125" style="2" customWidth="1"/>
    <col min="7" max="7" width="17" style="2" customWidth="1"/>
    <col min="8" max="8" width="27.42578125" style="2" customWidth="1"/>
    <col min="9" max="16384" width="9.140625" style="2"/>
  </cols>
  <sheetData>
    <row r="1" spans="1:8" ht="15" customHeight="1" x14ac:dyDescent="0.25">
      <c r="A1" s="73" t="s">
        <v>49</v>
      </c>
      <c r="B1" s="74" t="s">
        <v>8</v>
      </c>
      <c r="C1" s="59" t="s">
        <v>50</v>
      </c>
      <c r="D1" s="59" t="s">
        <v>78</v>
      </c>
      <c r="E1" s="59" t="s">
        <v>77</v>
      </c>
      <c r="H1" s="58"/>
    </row>
    <row r="2" spans="1:8" ht="15" customHeight="1" x14ac:dyDescent="0.25">
      <c r="A2" s="72" t="s">
        <v>92</v>
      </c>
      <c r="B2" s="60" t="s">
        <v>36</v>
      </c>
      <c r="C2" s="9" t="s">
        <v>79</v>
      </c>
      <c r="D2" s="9" t="s">
        <v>95</v>
      </c>
      <c r="E2" s="9">
        <v>5</v>
      </c>
      <c r="G2" s="94" t="s">
        <v>93</v>
      </c>
      <c r="H2" s="95" t="s">
        <v>50</v>
      </c>
    </row>
    <row r="3" spans="1:8" ht="15" customHeight="1" x14ac:dyDescent="0.25">
      <c r="A3" s="9" t="s">
        <v>93</v>
      </c>
      <c r="B3" s="75" t="s">
        <v>80</v>
      </c>
      <c r="C3" s="9" t="s">
        <v>81</v>
      </c>
      <c r="D3" s="9" t="s">
        <v>96</v>
      </c>
      <c r="E3" s="9">
        <v>7</v>
      </c>
    </row>
    <row r="4" spans="1:8" ht="15" customHeight="1" x14ac:dyDescent="0.25">
      <c r="A4" s="72" t="s">
        <v>71</v>
      </c>
      <c r="B4" s="60" t="s">
        <v>34</v>
      </c>
      <c r="C4" s="9" t="s">
        <v>82</v>
      </c>
      <c r="D4" s="9" t="s">
        <v>97</v>
      </c>
      <c r="E4" s="9">
        <v>8</v>
      </c>
      <c r="H4" s="8" t="str" cm="1">
        <f t="array" ref="H4">_xlfn.XLOOKUP(G2,TBL_2INPUT[Cognome],
_xlfn.XLOOKUP(H2,TBL_2INPUT[#Headers],TBL_2INPUT[]))</f>
        <v>Analista</v>
      </c>
    </row>
    <row r="5" spans="1:8" ht="15" customHeight="1" x14ac:dyDescent="0.25">
      <c r="A5" s="9" t="s">
        <v>72</v>
      </c>
      <c r="B5" s="75" t="s">
        <v>83</v>
      </c>
      <c r="C5" s="9" t="s">
        <v>79</v>
      </c>
      <c r="D5" s="9" t="s">
        <v>98</v>
      </c>
      <c r="E5" s="9">
        <v>2</v>
      </c>
    </row>
    <row r="6" spans="1:8" ht="15" customHeight="1" x14ac:dyDescent="0.25">
      <c r="A6" s="72" t="s">
        <v>89</v>
      </c>
      <c r="B6" s="60" t="s">
        <v>84</v>
      </c>
      <c r="C6" s="9" t="s">
        <v>82</v>
      </c>
      <c r="D6" s="9" t="s">
        <v>99</v>
      </c>
      <c r="E6" s="9">
        <v>1</v>
      </c>
    </row>
    <row r="7" spans="1:8" ht="15" customHeight="1" x14ac:dyDescent="0.25">
      <c r="A7" s="9" t="s">
        <v>73</v>
      </c>
      <c r="B7" s="75" t="s">
        <v>85</v>
      </c>
      <c r="C7" s="9" t="s">
        <v>82</v>
      </c>
      <c r="D7" s="9" t="s">
        <v>100</v>
      </c>
      <c r="E7" s="9">
        <v>4</v>
      </c>
    </row>
    <row r="8" spans="1:8" ht="15" customHeight="1" x14ac:dyDescent="0.25">
      <c r="A8" s="72" t="s">
        <v>74</v>
      </c>
      <c r="B8" s="60" t="s">
        <v>51</v>
      </c>
      <c r="C8" s="9" t="s">
        <v>86</v>
      </c>
      <c r="D8" s="9" t="s">
        <v>101</v>
      </c>
      <c r="E8" s="9">
        <v>9</v>
      </c>
    </row>
    <row r="9" spans="1:8" ht="15" customHeight="1" x14ac:dyDescent="0.25">
      <c r="A9" s="9" t="s">
        <v>75</v>
      </c>
      <c r="B9" s="75" t="s">
        <v>94</v>
      </c>
      <c r="C9" s="9" t="s">
        <v>79</v>
      </c>
      <c r="D9" s="9" t="s">
        <v>102</v>
      </c>
      <c r="E9" s="9">
        <v>7</v>
      </c>
    </row>
    <row r="10" spans="1:8" ht="15" customHeight="1" x14ac:dyDescent="0.25">
      <c r="A10" s="9" t="s">
        <v>75</v>
      </c>
      <c r="B10" s="75" t="s">
        <v>87</v>
      </c>
      <c r="C10" s="9" t="s">
        <v>81</v>
      </c>
      <c r="D10" s="9" t="s">
        <v>103</v>
      </c>
      <c r="E10" s="9">
        <v>8</v>
      </c>
    </row>
    <row r="11" spans="1:8" ht="15" customHeight="1" x14ac:dyDescent="0.25">
      <c r="A11" s="72" t="s">
        <v>76</v>
      </c>
      <c r="B11" s="60" t="s">
        <v>88</v>
      </c>
      <c r="C11" s="9" t="s">
        <v>274</v>
      </c>
      <c r="D11" s="9" t="s">
        <v>104</v>
      </c>
      <c r="E11" s="9">
        <v>10</v>
      </c>
    </row>
  </sheetData>
  <dataValidations count="2">
    <dataValidation type="list" allowBlank="1" showInputMessage="1" showErrorMessage="1" sqref="G2" xr:uid="{F15CCFDC-20E4-4759-9F26-6477F6E1C7DB}">
      <formula1>$A$2:$A$11</formula1>
    </dataValidation>
    <dataValidation type="list" allowBlank="1" showInputMessage="1" showErrorMessage="1" sqref="H2" xr:uid="{5A2E5B34-7225-4B77-807F-D7F7B2F5B88D}">
      <formula1>$B$1:$E$1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9D334D1-0CD9-40CE-A6C6-F6E676A432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ES Lavoratori</vt:lpstr>
      <vt:lpstr>ES Sconti</vt:lpstr>
      <vt:lpstr>ES Cerca.Vert</vt:lpstr>
      <vt:lpstr>ES Cerca.Orizz</vt:lpstr>
      <vt:lpstr>ES_Preventivo (Svolto)</vt:lpstr>
      <vt:lpstr>ES_Preventivo (Vuoto)</vt:lpstr>
      <vt:lpstr>Clienti</vt:lpstr>
      <vt:lpstr>Prodotti</vt:lpstr>
      <vt:lpstr>2 Input - Cerca.X annidato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 Capitano</dc:creator>
  <cp:lastModifiedBy>Niccolò Abate</cp:lastModifiedBy>
  <cp:lastPrinted>2020-11-04T11:07:09Z</cp:lastPrinted>
  <dcterms:created xsi:type="dcterms:W3CDTF">2020-09-25T05:47:09Z</dcterms:created>
  <dcterms:modified xsi:type="dcterms:W3CDTF">2024-08-29T14:47:21Z</dcterms:modified>
</cp:coreProperties>
</file>