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SMO\CORSO DYNAMIC ARRAY\ESERCIZI DA ALLEGARE\"/>
    </mc:Choice>
  </mc:AlternateContent>
  <xr:revisionPtr revIDLastSave="0" documentId="13_ncr:1_{75CE5923-7F45-4E5D-81AF-101EE21F9DAB}" xr6:coauthVersionLast="47" xr6:coauthVersionMax="47" xr10:uidLastSave="{00000000-0000-0000-0000-000000000000}"/>
  <bookViews>
    <workbookView xWindow="-120" yWindow="-120" windowWidth="29040" windowHeight="15720" xr2:uid="{6F9BEAEE-CF61-4B3E-B459-7A16AA9AAF5C}"/>
  </bookViews>
  <sheets>
    <sheet name="INTRO" sheetId="4" r:id="rId1"/>
    <sheet name="ES VECCHIE FORMULE" sheetId="16" r:id="rId2"/>
    <sheet name="LE TABELLE" sheetId="2" r:id="rId3"/>
    <sheet name="ES NUOVE FORMULE ARRAY (VUOTO)" sheetId="18" r:id="rId4"/>
    <sheet name="ES NUOVE FORMULE ARRAY (SVOLTO)" sheetId="8" r:id="rId5"/>
    <sheet name="MATR.TRASPOSTA (VUOTO)" sheetId="19" r:id="rId6"/>
    <sheet name="MATR.TRASPOSTA (SVOLTO)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8" l="1" a="1"/>
  <c r="J30" i="8" s="1"/>
  <c r="J22" i="8" a="1"/>
  <c r="J22" i="8" s="1"/>
  <c r="P11" i="8"/>
  <c r="P7" i="8"/>
  <c r="P4" i="8"/>
  <c r="I8" i="15" a="1"/>
  <c r="I8" i="15" s="1"/>
  <c r="J7" i="15" a="1"/>
  <c r="J7" i="15" s="1"/>
  <c r="L4" i="8" a="1"/>
  <c r="L4" i="8" s="1"/>
  <c r="M4" i="8" s="1" a="1"/>
  <c r="M4" i="8" s="1"/>
  <c r="I4" i="8" a="1"/>
  <c r="I4" i="8" s="1"/>
  <c r="J4" i="8" s="1" a="1"/>
  <c r="J4" i="8" s="1"/>
  <c r="J8" i="15" l="1" a="1"/>
  <c r="J8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<sst xmlns="http://schemas.openxmlformats.org/spreadsheetml/2006/main" count="887" uniqueCount="127">
  <si>
    <t>Roma</t>
  </si>
  <si>
    <t>Napoli</t>
  </si>
  <si>
    <t>Milano</t>
  </si>
  <si>
    <t>Palermo</t>
  </si>
  <si>
    <t>Firenze</t>
  </si>
  <si>
    <t>Torino</t>
  </si>
  <si>
    <t>Catania</t>
  </si>
  <si>
    <t>Venezia</t>
  </si>
  <si>
    <t>Ancona</t>
  </si>
  <si>
    <t>Perugia</t>
  </si>
  <si>
    <t>Pescara</t>
  </si>
  <si>
    <t>Bologna</t>
  </si>
  <si>
    <t>Cagliari</t>
  </si>
  <si>
    <t>Trento</t>
  </si>
  <si>
    <t>Marca</t>
  </si>
  <si>
    <t>Modello</t>
  </si>
  <si>
    <t>Centro</t>
  </si>
  <si>
    <t>Fiat</t>
  </si>
  <si>
    <t>Panda</t>
  </si>
  <si>
    <t>Russo</t>
  </si>
  <si>
    <t>Sud</t>
  </si>
  <si>
    <t>Ford</t>
  </si>
  <si>
    <t>Fiesta</t>
  </si>
  <si>
    <t>Nord</t>
  </si>
  <si>
    <t>Volkswagen</t>
  </si>
  <si>
    <t>Golf</t>
  </si>
  <si>
    <t>De Angelis</t>
  </si>
  <si>
    <t>Polo</t>
  </si>
  <si>
    <t>Toyota</t>
  </si>
  <si>
    <t>Yaris</t>
  </si>
  <si>
    <t>Esposito</t>
  </si>
  <si>
    <t>Hyundai</t>
  </si>
  <si>
    <t>i20</t>
  </si>
  <si>
    <t>Colombo</t>
  </si>
  <si>
    <t>Renault</t>
  </si>
  <si>
    <t>Clio</t>
  </si>
  <si>
    <t>Dacia</t>
  </si>
  <si>
    <t>Sandero</t>
  </si>
  <si>
    <t>Moretti</t>
  </si>
  <si>
    <t>Nissan</t>
  </si>
  <si>
    <t>Micra</t>
  </si>
  <si>
    <t>Suzuki</t>
  </si>
  <si>
    <t>Swift</t>
  </si>
  <si>
    <t>Leone</t>
  </si>
  <si>
    <t>Greco</t>
  </si>
  <si>
    <t>Kia</t>
  </si>
  <si>
    <t>Skoda</t>
  </si>
  <si>
    <t>Fabia</t>
  </si>
  <si>
    <t>Honda</t>
  </si>
  <si>
    <t>Jazz</t>
  </si>
  <si>
    <t>Seat</t>
  </si>
  <si>
    <t>Ibiza</t>
  </si>
  <si>
    <t>Picanto</t>
  </si>
  <si>
    <t>Octavia</t>
  </si>
  <si>
    <t>Sportage</t>
  </si>
  <si>
    <t>Focus</t>
  </si>
  <si>
    <t>Venditore</t>
  </si>
  <si>
    <t>Prezzo</t>
  </si>
  <si>
    <t>Acerbi</t>
  </si>
  <si>
    <t>Zanichelli</t>
  </si>
  <si>
    <t>Fatturato</t>
  </si>
  <si>
    <t>ANALISI VENDITE AUTO</t>
  </si>
  <si>
    <t>UNICI</t>
  </si>
  <si>
    <t>#</t>
  </si>
  <si>
    <t>Monti</t>
  </si>
  <si>
    <t>Tiguan</t>
  </si>
  <si>
    <t>Taranto</t>
  </si>
  <si>
    <t>Corolla</t>
  </si>
  <si>
    <t>EcoSport</t>
  </si>
  <si>
    <t>BMW</t>
  </si>
  <si>
    <t>Serie 3</t>
  </si>
  <si>
    <t>DATI.ORDINA</t>
  </si>
  <si>
    <t>MENU A TENDINA CON #</t>
  </si>
  <si>
    <t>FILTRO</t>
  </si>
  <si>
    <t>Brindisi</t>
  </si>
  <si>
    <t>Zona</t>
  </si>
  <si>
    <t>CERCA.X</t>
  </si>
  <si>
    <t>Codice</t>
  </si>
  <si>
    <t>A7F3B9</t>
  </si>
  <si>
    <t>N2R6F8</t>
  </si>
  <si>
    <t>W5V8J3</t>
  </si>
  <si>
    <t>Q1K8R7</t>
  </si>
  <si>
    <t>T9L4Z0</t>
  </si>
  <si>
    <t>I3P2K7</t>
  </si>
  <si>
    <t>C6Z1W8</t>
  </si>
  <si>
    <t>D5G6X2</t>
  </si>
  <si>
    <t>N8V3R7</t>
  </si>
  <si>
    <t>S1F4L8</t>
  </si>
  <si>
    <t>S2K1W3</t>
  </si>
  <si>
    <t>H4Q7D2</t>
  </si>
  <si>
    <t>I9N4A6</t>
  </si>
  <si>
    <t>K8E2T1</t>
  </si>
  <si>
    <t>O5J9B2</t>
  </si>
  <si>
    <t>S4H2N1</t>
  </si>
  <si>
    <t>F3N8L9</t>
  </si>
  <si>
    <t>T8G5L3</t>
  </si>
  <si>
    <t>C1H6W4</t>
  </si>
  <si>
    <t>E2T9K1</t>
  </si>
  <si>
    <t>B4S7D3</t>
  </si>
  <si>
    <t>Città</t>
  </si>
  <si>
    <t xml:space="preserve">Rivoluzione Microsoft: </t>
  </si>
  <si>
    <t>I Dynamic Array</t>
  </si>
  <si>
    <t>Formula</t>
  </si>
  <si>
    <t>con gli array non è più così. Posso scrivere la formula in una sola cella e avere</t>
  </si>
  <si>
    <t>più risultati in più celle</t>
  </si>
  <si>
    <t>ES: SOMMA SEMPLICE</t>
  </si>
  <si>
    <t>ES: RIF. ASSOLUTO $</t>
  </si>
  <si>
    <t>ES: RIF. MISTI $</t>
  </si>
  <si>
    <t>CONTA.SE</t>
  </si>
  <si>
    <t>Tabelle!</t>
  </si>
  <si>
    <t>Ma prima: ricordiamo l'importanza delle…</t>
  </si>
  <si>
    <t>Simbolo della tabella</t>
  </si>
  <si>
    <t>Selezionare l'intervallo di celle -&gt; Inserisci -&gt; Tabelle  (Oppure CTRL + T)</t>
  </si>
  <si>
    <r>
      <t>3.</t>
    </r>
    <r>
      <rPr>
        <sz val="7"/>
        <color rgb="FF0070C0"/>
        <rFont val="Times New Roman"/>
        <family val="1"/>
      </rPr>
      <t xml:space="preserve">       </t>
    </r>
    <r>
      <rPr>
        <sz val="11"/>
        <color rgb="FF0070C0"/>
        <rFont val="Calibri"/>
        <family val="2"/>
      </rPr>
      <t xml:space="preserve">inserire formule più semplicemente grazie alla </t>
    </r>
    <r>
      <rPr>
        <b/>
        <sz val="11"/>
        <color rgb="FF0070C0"/>
        <rFont val="Calibri"/>
        <family val="2"/>
      </rPr>
      <t>denominazione</t>
    </r>
    <r>
      <rPr>
        <sz val="11"/>
        <color rgb="FF0070C0"/>
        <rFont val="Calibri"/>
        <family val="2"/>
      </rPr>
      <t xml:space="preserve"> della tabella e delle sue colonne</t>
    </r>
  </si>
  <si>
    <r>
      <t xml:space="preserve">I principali </t>
    </r>
    <r>
      <rPr>
        <b/>
        <i/>
        <sz val="11"/>
        <color rgb="FF0070C0"/>
        <rFont val="Aptos Narrow"/>
        <family val="2"/>
        <scheme val="minor"/>
      </rPr>
      <t>vantaggi</t>
    </r>
    <r>
      <rPr>
        <i/>
        <sz val="11"/>
        <color rgb="FF0070C0"/>
        <rFont val="Aptos Narrow"/>
        <family val="2"/>
        <scheme val="minor"/>
      </rPr>
      <t xml:space="preserve"> delle tabelle sono:</t>
    </r>
  </si>
  <si>
    <r>
      <t>Attenzione all'errore di "</t>
    </r>
    <r>
      <rPr>
        <b/>
        <sz val="11"/>
        <color rgb="FF0070C0"/>
        <rFont val="Aptos Narrow"/>
        <family val="2"/>
        <scheme val="minor"/>
      </rPr>
      <t>Espansione</t>
    </r>
    <r>
      <rPr>
        <sz val="11"/>
        <color rgb="FF0070C0"/>
        <rFont val="Aptos Narrow"/>
        <family val="2"/>
        <scheme val="minor"/>
      </rPr>
      <t>"</t>
    </r>
  </si>
  <si>
    <t>Se nel vecchio modo di usare Excel, ad ogni formula corrisponde sola una cella,</t>
  </si>
  <si>
    <t>Conteggio</t>
  </si>
  <si>
    <t xml:space="preserve"> (matrici dinamiche o formule "espanse")</t>
  </si>
  <si>
    <t>Come invertire in senso dell'Array…</t>
  </si>
  <si>
    <r>
      <t>1.</t>
    </r>
    <r>
      <rPr>
        <sz val="7"/>
        <color rgb="FF0070C0"/>
        <rFont val="Times New Roman"/>
        <family val="1"/>
      </rPr>
      <t xml:space="preserve">       </t>
    </r>
    <r>
      <rPr>
        <sz val="11"/>
        <color rgb="FF0070C0"/>
        <rFont val="Calibri"/>
        <family val="2"/>
      </rPr>
      <t xml:space="preserve">creare un </t>
    </r>
    <r>
      <rPr>
        <b/>
        <sz val="11"/>
        <color rgb="FF0070C0"/>
        <rFont val="Calibri"/>
        <family val="2"/>
      </rPr>
      <t>layout</t>
    </r>
    <r>
      <rPr>
        <sz val="11"/>
        <color rgb="FF0070C0"/>
        <rFont val="Calibri"/>
        <family val="2"/>
      </rPr>
      <t xml:space="preserve"> ordinato e chiaro</t>
    </r>
  </si>
  <si>
    <r>
      <t>2.</t>
    </r>
    <r>
      <rPr>
        <sz val="7"/>
        <color rgb="FF0070C0"/>
        <rFont val="Times New Roman"/>
        <family val="1"/>
      </rPr>
      <t xml:space="preserve">       </t>
    </r>
    <r>
      <rPr>
        <sz val="11"/>
        <color rgb="FF0070C0"/>
        <rFont val="Calibri"/>
        <family val="2"/>
      </rPr>
      <t xml:space="preserve">inserire </t>
    </r>
    <r>
      <rPr>
        <b/>
        <sz val="11"/>
        <color rgb="FF0070C0"/>
        <rFont val="Calibri"/>
        <family val="2"/>
      </rPr>
      <t>formule dinamiche</t>
    </r>
    <r>
      <rPr>
        <sz val="11"/>
        <color rgb="FF0070C0"/>
        <rFont val="Calibri"/>
        <family val="2"/>
      </rPr>
      <t xml:space="preserve"> grazie a </t>
    </r>
    <r>
      <rPr>
        <b/>
        <sz val="11"/>
        <color rgb="FF0070C0"/>
        <rFont val="Calibri"/>
        <family val="2"/>
      </rPr>
      <t>dati aggiornabili</t>
    </r>
  </si>
  <si>
    <t>MATR.TRASPOSTA</t>
  </si>
  <si>
    <t>N2R6F6</t>
  </si>
  <si>
    <t>A7F3V1</t>
  </si>
  <si>
    <t>A7F4X7</t>
  </si>
  <si>
    <t>A2V3B9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</si>
</sst>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3" tint="0.249977111117893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70C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7"/>
      <color rgb="FF0070C0"/>
      <name val="Times New Roman"/>
      <family val="1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i/>
      <sz val="11"/>
      <color rgb="FF0070C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24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0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499984740745262"/>
        <bgColor theme="5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theme="5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 style="thin">
        <color rgb="FFE97132"/>
      </left>
      <right/>
      <top style="thin">
        <color rgb="FFE97132"/>
      </top>
      <bottom/>
      <diagonal/>
    </border>
    <border>
      <left/>
      <right/>
      <top style="thin">
        <color rgb="FFE97132"/>
      </top>
      <bottom/>
      <diagonal/>
    </border>
    <border>
      <left/>
      <right style="thin">
        <color rgb="FFE97132"/>
      </right>
      <top style="thin">
        <color rgb="FFE97132"/>
      </top>
      <bottom/>
      <diagonal/>
    </border>
    <border>
      <left style="thin">
        <color rgb="FFE97132"/>
      </left>
      <right/>
      <top/>
      <bottom/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/>
    <xf numFmtId="4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8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/>
    <xf numFmtId="44" fontId="0" fillId="11" borderId="0" xfId="1" applyFont="1" applyFill="1"/>
    <xf numFmtId="9" fontId="0" fillId="12" borderId="0" xfId="0" applyNumberFormat="1" applyFill="1"/>
    <xf numFmtId="44" fontId="0" fillId="0" borderId="6" xfId="1" applyFont="1" applyBorder="1"/>
    <xf numFmtId="0" fontId="2" fillId="15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9" borderId="0" xfId="0" applyFont="1" applyFill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44" fontId="0" fillId="0" borderId="0" xfId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/>
    <xf numFmtId="0" fontId="4" fillId="8" borderId="0" xfId="0" applyFont="1" applyFill="1" applyAlignment="1">
      <alignment horizontal="left"/>
    </xf>
    <xf numFmtId="0" fontId="2" fillId="10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4" borderId="5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26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rgb="FFFFFF00"/>
        </patternFill>
      </fill>
    </dxf>
    <dxf>
      <alignment horizontal="center" vertical="center" textRotation="0" wrapText="1" indent="0" justifyLastLine="0" shrinkToFit="0" readingOrder="0"/>
    </dxf>
    <dxf>
      <border outline="0">
        <left style="thin">
          <color rgb="FFE97132"/>
        </left>
        <right style="thin">
          <color rgb="FFE97132"/>
        </right>
        <top style="thin">
          <color rgb="FFE97132"/>
        </top>
        <bottom style="thin">
          <color rgb="FFE9713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left style="thin">
          <color rgb="FFE97132"/>
        </left>
        <right style="thin">
          <color rgb="FFE97132"/>
        </right>
        <top style="thin">
          <color rgb="FFE97132"/>
        </top>
        <bottom style="thin">
          <color rgb="FFE9713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left style="thin">
          <color rgb="FFE97132"/>
        </left>
        <right style="thin">
          <color rgb="FFE97132"/>
        </right>
        <top style="thin">
          <color rgb="FFE97132"/>
        </top>
        <bottom style="thin">
          <color rgb="FFE9713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left style="thin">
          <color rgb="FFE97132"/>
        </left>
        <right style="thin">
          <color rgb="FFE97132"/>
        </right>
        <top style="thin">
          <color rgb="FFE97132"/>
        </top>
        <bottom style="thin">
          <color rgb="FFE9713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2" formatCode="#,##0.00\ &quot;€&quot;;[Red]\-#,##0.00\ &quot;€&quot;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98E4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icrosoft.com/en-gb/office/how-to-correct-a-spill-error-ffe0f555-b479-4a17-a6e2-ef9cc9ad4023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upport.microsoft.com/en-gb/office/dynamic-array-formulas-and-spilled-array-behavior-205c6b06-03ba-4151-89a1-87a7eb36e53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icrosoft.com/it-it/office/funzione-filtro-f4f7cb66-82eb-4767-8f7c-4877ad80c759" TargetMode="External"/><Relationship Id="rId2" Type="http://schemas.openxmlformats.org/officeDocument/2006/relationships/hyperlink" Target="https://support.microsoft.com/it-it/office/funzione-unici-c5ab87fd-30a3-4ce9-9d1a-40204fb85e1e" TargetMode="External"/><Relationship Id="rId1" Type="http://schemas.openxmlformats.org/officeDocument/2006/relationships/hyperlink" Target="https://support.microsoft.com/it-it/office/funzione-dati-ordina-22f63bd0-ccc8-492f-953d-c20e8e44b86c" TargetMode="External"/><Relationship Id="rId4" Type="http://schemas.openxmlformats.org/officeDocument/2006/relationships/hyperlink" Target="https://support.microsoft.com/it-it/office/cerca-x-funzione-cerca-x-b7fd680e-6d10-43e6-84f9-88eae8bf5929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microsoft.com/it-it/office/funzione-filtro-f4f7cb66-82eb-4767-8f7c-4877ad80c759" TargetMode="External"/><Relationship Id="rId2" Type="http://schemas.openxmlformats.org/officeDocument/2006/relationships/hyperlink" Target="https://support.microsoft.com/it-it/office/funzione-unici-c5ab87fd-30a3-4ce9-9d1a-40204fb85e1e" TargetMode="External"/><Relationship Id="rId1" Type="http://schemas.openxmlformats.org/officeDocument/2006/relationships/hyperlink" Target="https://support.microsoft.com/it-it/office/funzione-dati-ordina-22f63bd0-ccc8-492f-953d-c20e8e44b86c" TargetMode="External"/><Relationship Id="rId4" Type="http://schemas.openxmlformats.org/officeDocument/2006/relationships/hyperlink" Target="https://support.microsoft.com/it-it/office/cerca-x-funzione-cerca-x-b7fd680e-6d10-43e6-84f9-88eae8bf59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223345</xdr:colOff>
      <xdr:row>5</xdr:row>
      <xdr:rowOff>98534</xdr:rowOff>
    </xdr:from>
    <xdr:to>
      <xdr:col>1</xdr:col>
      <xdr:colOff>223345</xdr:colOff>
      <xdr:row>10</xdr:row>
      <xdr:rowOff>78827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5D30F90-12F4-3ED5-2D2C-CEF6501DE411}"/>
            </a:ext>
          </a:extLst>
        </xdr:cNvPr>
        <xdr:cNvCxnSpPr/>
      </xdr:nvCxnSpPr>
      <xdr:spPr>
        <a:xfrm>
          <a:off x="853966" y="1162706"/>
          <a:ext cx="0" cy="932793"/>
        </a:xfrm>
        <a:prstGeom prst="straightConnector1">
          <a:avLst/>
        </a:prstGeom>
        <a:ln w="9525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105104</xdr:colOff>
      <xdr:row>4</xdr:row>
      <xdr:rowOff>98535</xdr:rowOff>
    </xdr:from>
    <xdr:to>
      <xdr:col>3</xdr:col>
      <xdr:colOff>1786759</xdr:colOff>
      <xdr:row>4</xdr:row>
      <xdr:rowOff>98535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B94B2C40-9D70-BDC2-A2C7-AB5FAB688879}"/>
            </a:ext>
          </a:extLst>
        </xdr:cNvPr>
        <xdr:cNvCxnSpPr/>
      </xdr:nvCxnSpPr>
      <xdr:spPr>
        <a:xfrm>
          <a:off x="1346638" y="972207"/>
          <a:ext cx="2292569" cy="0"/>
        </a:xfrm>
        <a:prstGeom prst="straightConnector1">
          <a:avLst/>
        </a:prstGeom>
        <a:ln w="9525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80142</xdr:colOff>
      <xdr:row>5</xdr:row>
      <xdr:rowOff>67003</xdr:rowOff>
    </xdr:from>
    <xdr:to>
      <xdr:col>3</xdr:col>
      <xdr:colOff>1747345</xdr:colOff>
      <xdr:row>10</xdr:row>
      <xdr:rowOff>52552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A9521564-2619-47F3-84E2-E0867AC3CB6B}"/>
            </a:ext>
          </a:extLst>
        </xdr:cNvPr>
        <xdr:cNvCxnSpPr/>
      </xdr:nvCxnSpPr>
      <xdr:spPr>
        <a:xfrm>
          <a:off x="1157452" y="1131175"/>
          <a:ext cx="2278117" cy="938049"/>
        </a:xfrm>
        <a:prstGeom prst="straightConnector1">
          <a:avLst/>
        </a:prstGeom>
        <a:ln w="9525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919654</xdr:colOff>
      <xdr:row>4</xdr:row>
      <xdr:rowOff>72259</xdr:rowOff>
    </xdr:from>
    <xdr:to>
      <xdr:col>3</xdr:col>
      <xdr:colOff>1556845</xdr:colOff>
      <xdr:row>5</xdr:row>
      <xdr:rowOff>105104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6F765D3F-BF39-ABF2-692F-9482A6B3FFB3}"/>
            </a:ext>
          </a:extLst>
        </xdr:cNvPr>
        <xdr:cNvSpPr txBox="1"/>
      </xdr:nvSpPr>
      <xdr:spPr>
        <a:xfrm>
          <a:off x="2607878" y="945931"/>
          <a:ext cx="637191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i="1">
              <a:solidFill>
                <a:schemeClr val="tx2">
                  <a:lumMod val="75000"/>
                  <a:lumOff val="25000"/>
                </a:schemeClr>
              </a:solidFill>
            </a:rPr>
            <a:t>Risultati</a:t>
          </a:r>
        </a:p>
      </xdr:txBody>
    </xdr:sp>
    <xdr:clientData/>
  </xdr:twoCellAnchor>
  <xdr:twoCellAnchor>
    <xdr:from>
      <xdr:col>3</xdr:col>
      <xdr:colOff>7882</xdr:colOff>
      <xdr:row>7</xdr:row>
      <xdr:rowOff>80142</xdr:rowOff>
    </xdr:from>
    <xdr:to>
      <xdr:col>3</xdr:col>
      <xdr:colOff>645073</xdr:colOff>
      <xdr:row>8</xdr:row>
      <xdr:rowOff>112987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BA751162-C0A9-46CE-B5DF-27128D9446F2}"/>
            </a:ext>
          </a:extLst>
        </xdr:cNvPr>
        <xdr:cNvSpPr txBox="1"/>
      </xdr:nvSpPr>
      <xdr:spPr>
        <a:xfrm>
          <a:off x="1696106" y="1525314"/>
          <a:ext cx="637191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i="1">
              <a:solidFill>
                <a:schemeClr val="tx2">
                  <a:lumMod val="75000"/>
                  <a:lumOff val="25000"/>
                </a:schemeClr>
              </a:solidFill>
            </a:rPr>
            <a:t>Risultati</a:t>
          </a:r>
        </a:p>
      </xdr:txBody>
    </xdr:sp>
    <xdr:clientData/>
  </xdr:twoCellAnchor>
  <xdr:twoCellAnchor>
    <xdr:from>
      <xdr:col>1</xdr:col>
      <xdr:colOff>160282</xdr:colOff>
      <xdr:row>8</xdr:row>
      <xdr:rowOff>153715</xdr:rowOff>
    </xdr:from>
    <xdr:to>
      <xdr:col>2</xdr:col>
      <xdr:colOff>350784</xdr:colOff>
      <xdr:row>9</xdr:row>
      <xdr:rowOff>186560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F5F265F5-246A-4DFD-A799-29ABDB20C1C0}"/>
            </a:ext>
          </a:extLst>
        </xdr:cNvPr>
        <xdr:cNvSpPr txBox="1"/>
      </xdr:nvSpPr>
      <xdr:spPr>
        <a:xfrm>
          <a:off x="790903" y="1789387"/>
          <a:ext cx="637191" cy="22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i="1">
              <a:solidFill>
                <a:schemeClr val="tx2">
                  <a:lumMod val="75000"/>
                  <a:lumOff val="25000"/>
                </a:schemeClr>
              </a:solidFill>
            </a:rPr>
            <a:t>Risultati</a:t>
          </a:r>
        </a:p>
      </xdr:txBody>
    </xdr:sp>
    <xdr:clientData/>
  </xdr:twoCellAnchor>
  <xdr:twoCellAnchor>
    <xdr:from>
      <xdr:col>4</xdr:col>
      <xdr:colOff>72259</xdr:colOff>
      <xdr:row>0</xdr:row>
      <xdr:rowOff>131380</xdr:rowOff>
    </xdr:from>
    <xdr:to>
      <xdr:col>5</xdr:col>
      <xdr:colOff>203638</xdr:colOff>
      <xdr:row>3</xdr:row>
      <xdr:rowOff>13139</xdr:rowOff>
    </xdr:to>
    <xdr:sp macro="" textlink="">
      <xdr:nvSpPr>
        <xdr:cNvPr id="12" name="Scorrimento vertica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AB7D8F-C40B-CAA9-4A9E-E5BB0D005D0A}"/>
            </a:ext>
          </a:extLst>
        </xdr:cNvPr>
        <xdr:cNvSpPr/>
      </xdr:nvSpPr>
      <xdr:spPr>
        <a:xfrm>
          <a:off x="3639207" y="131380"/>
          <a:ext cx="742293" cy="564931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Guida </a:t>
          </a:r>
        </a:p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ufficiale</a:t>
          </a:r>
        </a:p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Microsoft</a:t>
          </a:r>
        </a:p>
      </xdr:txBody>
    </xdr:sp>
    <xdr:clientData/>
  </xdr:twoCellAnchor>
  <xdr:twoCellAnchor>
    <xdr:from>
      <xdr:col>6</xdr:col>
      <xdr:colOff>387569</xdr:colOff>
      <xdr:row>1</xdr:row>
      <xdr:rowOff>52552</xdr:rowOff>
    </xdr:from>
    <xdr:to>
      <xdr:col>6</xdr:col>
      <xdr:colOff>387569</xdr:colOff>
      <xdr:row>22</xdr:row>
      <xdr:rowOff>45983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E482EC41-2718-3F7F-03DB-AF4B906B235A}"/>
            </a:ext>
          </a:extLst>
        </xdr:cNvPr>
        <xdr:cNvCxnSpPr/>
      </xdr:nvCxnSpPr>
      <xdr:spPr>
        <a:xfrm>
          <a:off x="5176345" y="243052"/>
          <a:ext cx="0" cy="4105603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13138</xdr:colOff>
      <xdr:row>3</xdr:row>
      <xdr:rowOff>78827</xdr:rowOff>
    </xdr:from>
    <xdr:to>
      <xdr:col>10</xdr:col>
      <xdr:colOff>269328</xdr:colOff>
      <xdr:row>12</xdr:row>
      <xdr:rowOff>174396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7F364AAB-AA49-2D32-893E-155EFE453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2828" y="761999"/>
          <a:ext cx="2088931" cy="1810069"/>
        </a:xfrm>
        <a:prstGeom prst="rect">
          <a:avLst/>
        </a:prstGeom>
      </xdr:spPr>
    </xdr:pic>
    <xdr:clientData/>
  </xdr:twoCellAnchor>
  <xdr:twoCellAnchor>
    <xdr:from>
      <xdr:col>10</xdr:col>
      <xdr:colOff>354724</xdr:colOff>
      <xdr:row>0</xdr:row>
      <xdr:rowOff>105103</xdr:rowOff>
    </xdr:from>
    <xdr:to>
      <xdr:col>11</xdr:col>
      <xdr:colOff>486103</xdr:colOff>
      <xdr:row>2</xdr:row>
      <xdr:rowOff>177362</xdr:rowOff>
    </xdr:to>
    <xdr:sp macro="" textlink="">
      <xdr:nvSpPr>
        <xdr:cNvPr id="17" name="Scorrimento vertical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4AA4A0-1CBC-4124-9B34-3527E76980F4}"/>
            </a:ext>
          </a:extLst>
        </xdr:cNvPr>
        <xdr:cNvSpPr/>
      </xdr:nvSpPr>
      <xdr:spPr>
        <a:xfrm>
          <a:off x="7587155" y="105103"/>
          <a:ext cx="742293" cy="564931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Guida </a:t>
          </a:r>
        </a:p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ufficiale</a:t>
          </a:r>
        </a:p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Microsoft</a:t>
          </a:r>
        </a:p>
      </xdr:txBody>
    </xdr:sp>
    <xdr:clientData/>
  </xdr:twoCellAnchor>
  <xdr:twoCellAnchor>
    <xdr:from>
      <xdr:col>3</xdr:col>
      <xdr:colOff>1826172</xdr:colOff>
      <xdr:row>6</xdr:row>
      <xdr:rowOff>78827</xdr:rowOff>
    </xdr:from>
    <xdr:to>
      <xdr:col>4</xdr:col>
      <xdr:colOff>520636</xdr:colOff>
      <xdr:row>7</xdr:row>
      <xdr:rowOff>72259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F5C9C14F-33AF-4DB6-A98F-9697665D9F64}"/>
            </a:ext>
          </a:extLst>
        </xdr:cNvPr>
        <xdr:cNvCxnSpPr>
          <a:endCxn id="20" idx="3"/>
        </xdr:cNvCxnSpPr>
      </xdr:nvCxnSpPr>
      <xdr:spPr>
        <a:xfrm flipH="1">
          <a:off x="3514396" y="1333499"/>
          <a:ext cx="573188" cy="183932"/>
        </a:xfrm>
        <a:prstGeom prst="straightConnector1">
          <a:avLst/>
        </a:prstGeom>
        <a:ln w="9525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158968</xdr:colOff>
      <xdr:row>4</xdr:row>
      <xdr:rowOff>106418</xdr:rowOff>
    </xdr:from>
    <xdr:to>
      <xdr:col>6</xdr:col>
      <xdr:colOff>269327</xdr:colOff>
      <xdr:row>6</xdr:row>
      <xdr:rowOff>131380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32C530DA-9142-4E1F-B690-034BFB6CA8F0}"/>
            </a:ext>
          </a:extLst>
        </xdr:cNvPr>
        <xdr:cNvSpPr txBox="1"/>
      </xdr:nvSpPr>
      <xdr:spPr>
        <a:xfrm>
          <a:off x="3725916" y="980090"/>
          <a:ext cx="1332187" cy="405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i="1">
              <a:solidFill>
                <a:schemeClr val="tx2">
                  <a:lumMod val="75000"/>
                  <a:lumOff val="25000"/>
                </a:schemeClr>
              </a:solidFill>
            </a:rPr>
            <a:t>Riconoscibile</a:t>
          </a:r>
          <a:r>
            <a:rPr lang="it-IT" sz="1000" i="1" baseline="0">
              <a:solidFill>
                <a:schemeClr val="tx2">
                  <a:lumMod val="75000"/>
                  <a:lumOff val="25000"/>
                </a:schemeClr>
              </a:solidFill>
            </a:rPr>
            <a:t> dal b</a:t>
          </a:r>
          <a:r>
            <a:rPr lang="it-IT" sz="1000" i="1">
              <a:solidFill>
                <a:schemeClr val="tx2">
                  <a:lumMod val="75000"/>
                  <a:lumOff val="25000"/>
                </a:schemeClr>
              </a:solidFill>
            </a:rPr>
            <a:t>ordo blu ombreggiato</a:t>
          </a:r>
        </a:p>
      </xdr:txBody>
    </xdr:sp>
    <xdr:clientData/>
  </xdr:twoCellAnchor>
  <xdr:twoCellAnchor>
    <xdr:from>
      <xdr:col>0</xdr:col>
      <xdr:colOff>624051</xdr:colOff>
      <xdr:row>4</xdr:row>
      <xdr:rowOff>6569</xdr:rowOff>
    </xdr:from>
    <xdr:to>
      <xdr:col>3</xdr:col>
      <xdr:colOff>1826172</xdr:colOff>
      <xdr:row>10</xdr:row>
      <xdr:rowOff>137949</xdr:rowOff>
    </xdr:to>
    <xdr:sp macro="" textlink="">
      <xdr:nvSpPr>
        <xdr:cNvPr id="20" name="Rettangolo 19">
          <a:extLst>
            <a:ext uri="{FF2B5EF4-FFF2-40B4-BE49-F238E27FC236}">
              <a16:creationId xmlns:a16="http://schemas.microsoft.com/office/drawing/2014/main" id="{698A953F-7913-40CC-9F73-C45F7A8F3BA4}"/>
            </a:ext>
          </a:extLst>
        </xdr:cNvPr>
        <xdr:cNvSpPr/>
      </xdr:nvSpPr>
      <xdr:spPr>
        <a:xfrm>
          <a:off x="624051" y="880241"/>
          <a:ext cx="2890345" cy="1274380"/>
        </a:xfrm>
        <a:prstGeom prst="rect">
          <a:avLst/>
        </a:prstGeom>
        <a:noFill/>
        <a:ln w="12700">
          <a:solidFill>
            <a:srgbClr val="00B0F0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513523</xdr:colOff>
      <xdr:row>21</xdr:row>
      <xdr:rowOff>82827</xdr:rowOff>
    </xdr:from>
    <xdr:to>
      <xdr:col>8</xdr:col>
      <xdr:colOff>86139</xdr:colOff>
      <xdr:row>22</xdr:row>
      <xdr:rowOff>91109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59CD1D97-05D6-1575-5A21-B42B0C4C014F}"/>
            </a:ext>
          </a:extLst>
        </xdr:cNvPr>
        <xdr:cNvSpPr/>
      </xdr:nvSpPr>
      <xdr:spPr>
        <a:xfrm>
          <a:off x="5218045" y="3909392"/>
          <a:ext cx="185529" cy="198782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118629</xdr:colOff>
      <xdr:row>18</xdr:row>
      <xdr:rowOff>123921</xdr:rowOff>
    </xdr:from>
    <xdr:to>
      <xdr:col>8</xdr:col>
      <xdr:colOff>599852</xdr:colOff>
      <xdr:row>21</xdr:row>
      <xdr:rowOff>110614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129D7DA6-DA9D-23DA-BC3B-E3122470C26B}"/>
            </a:ext>
          </a:extLst>
        </xdr:cNvPr>
        <xdr:cNvCxnSpPr/>
      </xdr:nvCxnSpPr>
      <xdr:spPr>
        <a:xfrm flipH="1">
          <a:off x="5401341" y="3765402"/>
          <a:ext cx="481223" cy="558193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175846</xdr:colOff>
      <xdr:row>4</xdr:row>
      <xdr:rowOff>43962</xdr:rowOff>
    </xdr:from>
    <xdr:to>
      <xdr:col>17</xdr:col>
      <xdr:colOff>206633</xdr:colOff>
      <xdr:row>8</xdr:row>
      <xdr:rowOff>118694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8081D6F-476C-D1AC-6F09-657A7A433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46" y="827943"/>
          <a:ext cx="10786710" cy="836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927654</xdr:colOff>
      <xdr:row>1</xdr:row>
      <xdr:rowOff>9996</xdr:rowOff>
    </xdr:from>
    <xdr:to>
      <xdr:col>9</xdr:col>
      <xdr:colOff>87968</xdr:colOff>
      <xdr:row>1</xdr:row>
      <xdr:rowOff>173936</xdr:rowOff>
    </xdr:to>
    <xdr:sp macro="" textlink="">
      <xdr:nvSpPr>
        <xdr:cNvPr id="2" name="Scorrimento vertica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FB535-FB32-497B-A964-18EC14B0187E}"/>
            </a:ext>
          </a:extLst>
        </xdr:cNvPr>
        <xdr:cNvSpPr/>
      </xdr:nvSpPr>
      <xdr:spPr>
        <a:xfrm>
          <a:off x="6118779" y="200496"/>
          <a:ext cx="160439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715619</xdr:colOff>
      <xdr:row>0</xdr:row>
      <xdr:rowOff>46440</xdr:rowOff>
    </xdr:from>
    <xdr:to>
      <xdr:col>8</xdr:col>
      <xdr:colOff>878129</xdr:colOff>
      <xdr:row>1</xdr:row>
      <xdr:rowOff>19880</xdr:rowOff>
    </xdr:to>
    <xdr:sp macro="" textlink="">
      <xdr:nvSpPr>
        <xdr:cNvPr id="3" name="Scorrimento vertica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023765-7346-4F65-84D5-130CF6F52321}"/>
            </a:ext>
          </a:extLst>
        </xdr:cNvPr>
        <xdr:cNvSpPr/>
      </xdr:nvSpPr>
      <xdr:spPr>
        <a:xfrm>
          <a:off x="5906744" y="46440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770282</xdr:colOff>
      <xdr:row>19</xdr:row>
      <xdr:rowOff>8283</xdr:rowOff>
    </xdr:from>
    <xdr:to>
      <xdr:col>8</xdr:col>
      <xdr:colOff>932792</xdr:colOff>
      <xdr:row>19</xdr:row>
      <xdr:rowOff>172223</xdr:rowOff>
    </xdr:to>
    <xdr:sp macro="" textlink="">
      <xdr:nvSpPr>
        <xdr:cNvPr id="4" name="Scorrimento vertica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D61B51-16F4-42BD-9588-9AA03874318A}"/>
            </a:ext>
          </a:extLst>
        </xdr:cNvPr>
        <xdr:cNvSpPr/>
      </xdr:nvSpPr>
      <xdr:spPr>
        <a:xfrm>
          <a:off x="5961407" y="3627783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811695</xdr:colOff>
      <xdr:row>27</xdr:row>
      <xdr:rowOff>8283</xdr:rowOff>
    </xdr:from>
    <xdr:to>
      <xdr:col>8</xdr:col>
      <xdr:colOff>974205</xdr:colOff>
      <xdr:row>27</xdr:row>
      <xdr:rowOff>172223</xdr:rowOff>
    </xdr:to>
    <xdr:sp macro="" textlink="">
      <xdr:nvSpPr>
        <xdr:cNvPr id="5" name="Scorrimento vertica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669662-B1C0-44E2-99E1-838F5D455EB1}"/>
            </a:ext>
          </a:extLst>
        </xdr:cNvPr>
        <xdr:cNvSpPr/>
      </xdr:nvSpPr>
      <xdr:spPr>
        <a:xfrm>
          <a:off x="6002820" y="5151783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927654</xdr:colOff>
      <xdr:row>1</xdr:row>
      <xdr:rowOff>9996</xdr:rowOff>
    </xdr:from>
    <xdr:to>
      <xdr:col>9</xdr:col>
      <xdr:colOff>87968</xdr:colOff>
      <xdr:row>1</xdr:row>
      <xdr:rowOff>173936</xdr:rowOff>
    </xdr:to>
    <xdr:sp macro="" textlink="">
      <xdr:nvSpPr>
        <xdr:cNvPr id="4" name="Scorrimento vertica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6A76F-3154-4170-B55E-DFCC1FE51CC0}"/>
            </a:ext>
          </a:extLst>
        </xdr:cNvPr>
        <xdr:cNvSpPr/>
      </xdr:nvSpPr>
      <xdr:spPr>
        <a:xfrm>
          <a:off x="6112567" y="200496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715619</xdr:colOff>
      <xdr:row>0</xdr:row>
      <xdr:rowOff>46440</xdr:rowOff>
    </xdr:from>
    <xdr:to>
      <xdr:col>8</xdr:col>
      <xdr:colOff>878129</xdr:colOff>
      <xdr:row>1</xdr:row>
      <xdr:rowOff>19880</xdr:rowOff>
    </xdr:to>
    <xdr:sp macro="" textlink="">
      <xdr:nvSpPr>
        <xdr:cNvPr id="5" name="Scorrimento vertica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2A2CDD-0648-4F44-9E0F-F7BABE277035}"/>
            </a:ext>
          </a:extLst>
        </xdr:cNvPr>
        <xdr:cNvSpPr/>
      </xdr:nvSpPr>
      <xdr:spPr>
        <a:xfrm>
          <a:off x="5900532" y="46440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770282</xdr:colOff>
      <xdr:row>19</xdr:row>
      <xdr:rowOff>8283</xdr:rowOff>
    </xdr:from>
    <xdr:to>
      <xdr:col>8</xdr:col>
      <xdr:colOff>932792</xdr:colOff>
      <xdr:row>19</xdr:row>
      <xdr:rowOff>172223</xdr:rowOff>
    </xdr:to>
    <xdr:sp macro="" textlink="">
      <xdr:nvSpPr>
        <xdr:cNvPr id="6" name="Scorrimento vertica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3279799-E074-4906-84E6-D5D9A83CAF0A}"/>
            </a:ext>
          </a:extLst>
        </xdr:cNvPr>
        <xdr:cNvSpPr/>
      </xdr:nvSpPr>
      <xdr:spPr>
        <a:xfrm>
          <a:off x="5955195" y="3627783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811695</xdr:colOff>
      <xdr:row>27</xdr:row>
      <xdr:rowOff>8283</xdr:rowOff>
    </xdr:from>
    <xdr:to>
      <xdr:col>8</xdr:col>
      <xdr:colOff>974205</xdr:colOff>
      <xdr:row>27</xdr:row>
      <xdr:rowOff>172223</xdr:rowOff>
    </xdr:to>
    <xdr:sp macro="" textlink="">
      <xdr:nvSpPr>
        <xdr:cNvPr id="7" name="Scorrimento vertica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BBC483-388D-4A58-9D1D-323DD59D04DE}"/>
            </a:ext>
          </a:extLst>
        </xdr:cNvPr>
        <xdr:cNvSpPr/>
      </xdr:nvSpPr>
      <xdr:spPr>
        <a:xfrm>
          <a:off x="5996608" y="5151783"/>
          <a:ext cx="162510" cy="163940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lang="it-IT" sz="700" i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182217</xdr:colOff>
      <xdr:row>1</xdr:row>
      <xdr:rowOff>173936</xdr:rowOff>
    </xdr:from>
    <xdr:to>
      <xdr:col>17</xdr:col>
      <xdr:colOff>431333</xdr:colOff>
      <xdr:row>3</xdr:row>
      <xdr:rowOff>34725</xdr:rowOff>
    </xdr:to>
    <xdr:sp macro="" textlink="">
      <xdr:nvSpPr>
        <xdr:cNvPr id="2" name="Freccia destra rientrata 1">
          <a:extLst>
            <a:ext uri="{FF2B5EF4-FFF2-40B4-BE49-F238E27FC236}">
              <a16:creationId xmlns:a16="http://schemas.microsoft.com/office/drawing/2014/main" id="{C469EB54-36B1-442C-9121-90DF8B76C08F}"/>
            </a:ext>
          </a:extLst>
        </xdr:cNvPr>
        <xdr:cNvSpPr/>
      </xdr:nvSpPr>
      <xdr:spPr>
        <a:xfrm>
          <a:off x="9192867" y="364436"/>
          <a:ext cx="249116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426204</xdr:colOff>
      <xdr:row>1</xdr:row>
      <xdr:rowOff>183463</xdr:rowOff>
    </xdr:from>
    <xdr:to>
      <xdr:col>18</xdr:col>
      <xdr:colOff>154472</xdr:colOff>
      <xdr:row>3</xdr:row>
      <xdr:rowOff>51579</xdr:rowOff>
    </xdr:to>
    <xdr:sp macro="" textlink="">
      <xdr:nvSpPr>
        <xdr:cNvPr id="3" name="Freccia destra rientrata 2">
          <a:extLst>
            <a:ext uri="{FF2B5EF4-FFF2-40B4-BE49-F238E27FC236}">
              <a16:creationId xmlns:a16="http://schemas.microsoft.com/office/drawing/2014/main" id="{74EA6E87-20C7-4C3B-81A3-44D612905D03}"/>
            </a:ext>
          </a:extLst>
        </xdr:cNvPr>
        <xdr:cNvSpPr/>
      </xdr:nvSpPr>
      <xdr:spPr>
        <a:xfrm rot="5400000">
          <a:off x="9433605" y="377212"/>
          <a:ext cx="249116" cy="242618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521804</xdr:colOff>
      <xdr:row>3</xdr:row>
      <xdr:rowOff>149086</xdr:rowOff>
    </xdr:from>
    <xdr:to>
      <xdr:col>23</xdr:col>
      <xdr:colOff>152273</xdr:colOff>
      <xdr:row>5</xdr:row>
      <xdr:rowOff>9875</xdr:rowOff>
    </xdr:to>
    <xdr:sp macro="" textlink="">
      <xdr:nvSpPr>
        <xdr:cNvPr id="4" name="Freccia destra rientrata 3">
          <a:extLst>
            <a:ext uri="{FF2B5EF4-FFF2-40B4-BE49-F238E27FC236}">
              <a16:creationId xmlns:a16="http://schemas.microsoft.com/office/drawing/2014/main" id="{313A3D7E-80F0-4358-A1EF-31AD8FECA332}"/>
            </a:ext>
          </a:extLst>
        </xdr:cNvPr>
        <xdr:cNvSpPr/>
      </xdr:nvSpPr>
      <xdr:spPr>
        <a:xfrm>
          <a:off x="5712929" y="720586"/>
          <a:ext cx="6412269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900">
              <a:solidFill>
                <a:srgbClr val="0070C0"/>
              </a:solidFill>
            </a:rPr>
            <a:t>O  r  i  z  z  o  n  t  a  l  e</a:t>
          </a:r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178459</xdr:colOff>
      <xdr:row>7</xdr:row>
      <xdr:rowOff>149089</xdr:rowOff>
    </xdr:from>
    <xdr:to>
      <xdr:col>7</xdr:col>
      <xdr:colOff>420248</xdr:colOff>
      <xdr:row>16</xdr:row>
      <xdr:rowOff>160811</xdr:rowOff>
    </xdr:to>
    <xdr:sp macro="" textlink="">
      <xdr:nvSpPr>
        <xdr:cNvPr id="5" name="Freccia destra rientrata 4">
          <a:extLst>
            <a:ext uri="{FF2B5EF4-FFF2-40B4-BE49-F238E27FC236}">
              <a16:creationId xmlns:a16="http://schemas.microsoft.com/office/drawing/2014/main" id="{2D9E3000-A145-403D-8032-139574140620}"/>
            </a:ext>
          </a:extLst>
        </xdr:cNvPr>
        <xdr:cNvSpPr/>
      </xdr:nvSpPr>
      <xdr:spPr>
        <a:xfrm rot="5400000">
          <a:off x="4170168" y="2224805"/>
          <a:ext cx="1726222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132522</xdr:colOff>
      <xdr:row>7</xdr:row>
      <xdr:rowOff>178010</xdr:rowOff>
    </xdr:from>
    <xdr:ext cx="349006" cy="1736481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7C04F1EF-D4CC-490F-98B4-70CA293146AD}"/>
            </a:ext>
          </a:extLst>
        </xdr:cNvPr>
        <xdr:cNvSpPr txBox="1"/>
      </xdr:nvSpPr>
      <xdr:spPr>
        <a:xfrm>
          <a:off x="4866447" y="1511510"/>
          <a:ext cx="349006" cy="1736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>
          <a:spAutoFit/>
        </a:bodyPr>
        <a:lstStyle/>
        <a:p>
          <a:r>
            <a:rPr lang="it-IT" sz="900">
              <a:solidFill>
                <a:srgbClr val="0070C0"/>
              </a:solidFill>
              <a:latin typeface="+mn-lt"/>
              <a:ea typeface="+mn-ea"/>
              <a:cs typeface="+mn-cs"/>
            </a:rPr>
            <a:t>Verticale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182217</xdr:colOff>
      <xdr:row>1</xdr:row>
      <xdr:rowOff>173936</xdr:rowOff>
    </xdr:from>
    <xdr:to>
      <xdr:col>17</xdr:col>
      <xdr:colOff>431333</xdr:colOff>
      <xdr:row>3</xdr:row>
      <xdr:rowOff>34725</xdr:rowOff>
    </xdr:to>
    <xdr:sp macro="" textlink="">
      <xdr:nvSpPr>
        <xdr:cNvPr id="2" name="Freccia destra rientrata 1">
          <a:extLst>
            <a:ext uri="{FF2B5EF4-FFF2-40B4-BE49-F238E27FC236}">
              <a16:creationId xmlns:a16="http://schemas.microsoft.com/office/drawing/2014/main" id="{37B7F07C-7FA2-4110-BEE7-627F4EF73643}"/>
            </a:ext>
          </a:extLst>
        </xdr:cNvPr>
        <xdr:cNvSpPr/>
      </xdr:nvSpPr>
      <xdr:spPr>
        <a:xfrm>
          <a:off x="9185413" y="364436"/>
          <a:ext cx="249116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426204</xdr:colOff>
      <xdr:row>1</xdr:row>
      <xdr:rowOff>183463</xdr:rowOff>
    </xdr:from>
    <xdr:to>
      <xdr:col>18</xdr:col>
      <xdr:colOff>154472</xdr:colOff>
      <xdr:row>3</xdr:row>
      <xdr:rowOff>51579</xdr:rowOff>
    </xdr:to>
    <xdr:sp macro="" textlink="">
      <xdr:nvSpPr>
        <xdr:cNvPr id="3" name="Freccia destra rientrata 2">
          <a:extLst>
            <a:ext uri="{FF2B5EF4-FFF2-40B4-BE49-F238E27FC236}">
              <a16:creationId xmlns:a16="http://schemas.microsoft.com/office/drawing/2014/main" id="{3CC8CDCE-DAB8-4283-B2CF-6BFB7ED592F6}"/>
            </a:ext>
          </a:extLst>
        </xdr:cNvPr>
        <xdr:cNvSpPr/>
      </xdr:nvSpPr>
      <xdr:spPr>
        <a:xfrm rot="5400000">
          <a:off x="9425737" y="377626"/>
          <a:ext cx="249116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521804</xdr:colOff>
      <xdr:row>3</xdr:row>
      <xdr:rowOff>149086</xdr:rowOff>
    </xdr:from>
    <xdr:to>
      <xdr:col>23</xdr:col>
      <xdr:colOff>152273</xdr:colOff>
      <xdr:row>5</xdr:row>
      <xdr:rowOff>9875</xdr:rowOff>
    </xdr:to>
    <xdr:sp macro="" textlink="">
      <xdr:nvSpPr>
        <xdr:cNvPr id="4" name="Freccia destra rientrata 3">
          <a:extLst>
            <a:ext uri="{FF2B5EF4-FFF2-40B4-BE49-F238E27FC236}">
              <a16:creationId xmlns:a16="http://schemas.microsoft.com/office/drawing/2014/main" id="{9D7DC491-BC55-42C7-A2E1-253517C10732}"/>
            </a:ext>
          </a:extLst>
        </xdr:cNvPr>
        <xdr:cNvSpPr/>
      </xdr:nvSpPr>
      <xdr:spPr>
        <a:xfrm>
          <a:off x="5706717" y="720586"/>
          <a:ext cx="6405643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900">
              <a:solidFill>
                <a:srgbClr val="0070C0"/>
              </a:solidFill>
            </a:rPr>
            <a:t>O  r  i  z  z  o  n  t  a  l  e</a:t>
          </a:r>
          <a:endParaRPr lang="it-IT" sz="12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178459</xdr:colOff>
      <xdr:row>7</xdr:row>
      <xdr:rowOff>149089</xdr:rowOff>
    </xdr:from>
    <xdr:to>
      <xdr:col>7</xdr:col>
      <xdr:colOff>420248</xdr:colOff>
      <xdr:row>16</xdr:row>
      <xdr:rowOff>160811</xdr:rowOff>
    </xdr:to>
    <xdr:sp macro="" textlink="">
      <xdr:nvSpPr>
        <xdr:cNvPr id="6" name="Freccia destra rientrata 5">
          <a:extLst>
            <a:ext uri="{FF2B5EF4-FFF2-40B4-BE49-F238E27FC236}">
              <a16:creationId xmlns:a16="http://schemas.microsoft.com/office/drawing/2014/main" id="{6F97D5E4-73B9-4EF6-950E-5B181FCF8029}"/>
            </a:ext>
          </a:extLst>
        </xdr:cNvPr>
        <xdr:cNvSpPr/>
      </xdr:nvSpPr>
      <xdr:spPr>
        <a:xfrm rot="5400000">
          <a:off x="4165613" y="2224805"/>
          <a:ext cx="1726222" cy="241789"/>
        </a:xfrm>
        <a:prstGeom prst="notchedRightArrow">
          <a:avLst/>
        </a:prstGeom>
        <a:gradFill flip="none" rotWithShape="1">
          <a:gsLst>
            <a:gs pos="0">
              <a:srgbClr val="FFFF00">
                <a:shade val="30000"/>
                <a:satMod val="115000"/>
              </a:srgbClr>
            </a:gs>
            <a:gs pos="50000">
              <a:srgbClr val="FFFF00">
                <a:shade val="67500"/>
                <a:satMod val="115000"/>
              </a:srgbClr>
            </a:gs>
            <a:gs pos="100000">
              <a:srgbClr val="FFFF00">
                <a:shade val="100000"/>
                <a:satMod val="115000"/>
              </a:srgb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it-IT" sz="12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132522</xdr:colOff>
      <xdr:row>7</xdr:row>
      <xdr:rowOff>178010</xdr:rowOff>
    </xdr:from>
    <xdr:ext cx="349006" cy="1736481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9CA1BD5-D4C1-4554-8301-CA223BBDF1C9}"/>
            </a:ext>
          </a:extLst>
        </xdr:cNvPr>
        <xdr:cNvSpPr txBox="1"/>
      </xdr:nvSpPr>
      <xdr:spPr>
        <a:xfrm>
          <a:off x="4861892" y="1892510"/>
          <a:ext cx="349006" cy="1736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" wrap="square" rtlCol="0" anchor="t">
          <a:spAutoFit/>
        </a:bodyPr>
        <a:lstStyle/>
        <a:p>
          <a:r>
            <a:rPr lang="it-IT" sz="900">
              <a:solidFill>
                <a:srgbClr val="0070C0"/>
              </a:solidFill>
              <a:latin typeface="+mn-lt"/>
              <a:ea typeface="+mn-ea"/>
              <a:cs typeface="+mn-cs"/>
            </a:rPr>
            <a:t>Verticale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0F7817-B426-4A1E-B149-0A6FA37001BA}" name="TBL_PROVA" displayName="TBL_PROVA" ref="B12:H22" totalsRowShown="0" headerRowDxfId="25" dataDxfId="24">
  <autoFilter ref="B12:H22" xr:uid="{390F7817-B426-4A1E-B149-0A6FA37001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E6889619-369A-42B1-9FE7-1481F9E22B27}" name="Venditore" dataDxfId="23"/>
    <tableColumn id="2" xr3:uid="{CCE9B3B4-F6B7-4E55-BCE9-572D7B129356}" name="Marca" dataDxfId="22"/>
    <tableColumn id="3" xr3:uid="{D5403CB2-D7AC-47E7-BAA4-4D54FEA26754}" name="Modello" dataDxfId="21"/>
    <tableColumn id="4" xr3:uid="{9737799E-28FE-4976-85B2-9EB1F2922BB0}" name="Prezzo" dataDxfId="20"/>
    <tableColumn id="5" xr3:uid="{ED0CE3C5-4D57-4602-AA48-DA707DA0B12F}" name="Zona" dataDxfId="19"/>
    <tableColumn id="6" xr3:uid="{A297BC30-A443-4407-863D-EA4D4874D691}" name="Città" dataDxfId="18"/>
    <tableColumn id="7" xr3:uid="{1FB10B5B-BA7C-418B-8C42-18B89047EFB6}" name="Codice" dataDxfId="17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D1B154-2CAD-49DE-8F13-258A0F21602D}" name="TBL_VenditeAuto" displayName="TBL_VenditeAuto" ref="A3:G28" headerRowDxfId="16" tableBorderDxfId="15">
  <autoFilter ref="A3:G28" xr:uid="{458BC553-9DF9-47AB-850A-B17D5E9513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A49CB59-38FA-439A-A3FC-66CFE1515CA6}" name="Venditore" totalsRowLabel="Totale"/>
    <tableColumn id="2" xr3:uid="{0FAC48F4-3217-43E6-989B-0A04F47DE117}" name="Marca"/>
    <tableColumn id="3" xr3:uid="{5498278E-9982-4AF3-A434-0572A45EFA83}" name="Modello"/>
    <tableColumn id="6" xr3:uid="{5799D03C-4B74-4256-B911-0D90818D56EC}" name="Fatturato" dataCellStyle="Valuta"/>
    <tableColumn id="5" xr3:uid="{C636835E-828B-4A38-8382-96F611D4F646}" name="Zona"/>
    <tableColumn id="7" xr3:uid="{2F9B8426-290C-4C14-9DAD-B2B0F1BC00A9}" name="Città"/>
    <tableColumn id="8" xr3:uid="{B1C72C98-60AF-4BE9-8764-FBDE402134A0}" name="Codice" totalsRowFunction="count" dataDxfId="14" totalsRowDxfId="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10E2BF-B8BD-47DE-8BF0-7D31A7D5DB61}" name="TBL_VenditeAuto2" displayName="TBL_VenditeAuto2" ref="A3:G28" headerRowDxfId="12" tableBorderDxfId="11">
  <autoFilter ref="A3:G28" xr:uid="{458BC553-9DF9-47AB-850A-B17D5E9513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FC3A9B8-2F12-4567-9F1A-448F7F323D29}" name="Venditore" totalsRowLabel="Totale"/>
    <tableColumn id="2" xr3:uid="{37DA1F20-B2BC-4BF6-939F-7137B438937E}" name="Marca"/>
    <tableColumn id="3" xr3:uid="{57EDEAA1-361B-4986-A1A1-A3C65F658B6B}" name="Modello"/>
    <tableColumn id="6" xr3:uid="{B1804DDC-61D8-4A44-AE24-31D5CFFD766A}" name="Fatturato" dataCellStyle="Valuta"/>
    <tableColumn id="5" xr3:uid="{E7848296-D286-4B1F-B508-FE8F78DE9415}" name="Zona"/>
    <tableColumn id="7" xr3:uid="{5F642873-6209-4BD8-B9CF-3A4BAE8B75D9}" name="Città"/>
    <tableColumn id="8" xr3:uid="{119B4C86-0F55-4246-9872-8CC0AA18B006}" name="Codice" totalsRowFunction="count" dataDxfId="2" totalsRowDxfId="1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1F819D-E87B-4CC5-969C-5E3A39CD1970}" name="TBL_VenditeAuto3" displayName="TBL_VenditeAuto3" ref="A3:G28" headerRowDxfId="9" tableBorderDxfId="8">
  <autoFilter ref="A3:G28" xr:uid="{458BC553-9DF9-47AB-850A-B17D5E9513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2F399E0-2313-4515-B6F4-F66B13E28EE2}" name="Venditore" totalsRowLabel="Totale"/>
    <tableColumn id="2" xr3:uid="{F5B8C20A-C324-473B-9EAC-400C94EC6A5A}" name="Marca"/>
    <tableColumn id="3" xr3:uid="{0E8E1B79-4315-4315-BA20-497EA6A59BBC}" name="Modello"/>
    <tableColumn id="6" xr3:uid="{30D0BC31-2844-4A3C-A8F8-AC146351ADB5}" name="Fatturato" dataCellStyle="Valuta"/>
    <tableColumn id="5" xr3:uid="{DDB9ACE6-B91B-4CE1-AFB8-83A6253FEC26}" name="Zona"/>
    <tableColumn id="7" xr3:uid="{37281618-8806-4C07-943C-127A9A10F0B4}" name="Città"/>
    <tableColumn id="8" xr3:uid="{29CCE396-C83E-45D1-B2C1-AC97C0D559FE}" name="Codice" totalsRowFunction="count" dataDxfId="1" totalsRowDxfId="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19EC322-A009-43DD-8F17-A5C7C0A14F8C}" name="TBL_VenditeAuto4" displayName="TBL_VenditeAuto4" ref="A3:G28" headerRowDxfId="6" tableBorderDxfId="5">
  <autoFilter ref="A3:G28" xr:uid="{458BC553-9DF9-47AB-850A-B17D5E9513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160D9EA-3699-4A8B-864D-45DBE8444401}" name="Venditore" totalsRowLabel="Totale"/>
    <tableColumn id="2" xr3:uid="{A8648937-C290-4FDF-9857-2C7F65044C1F}" name="Marca"/>
    <tableColumn id="3" xr3:uid="{2E2AF99C-609F-4BA5-BB70-8E0C963702A1}" name="Modello"/>
    <tableColumn id="6" xr3:uid="{B3D92867-AC7D-43FD-8084-F571FEF1F920}" name="Fatturato" dataCellStyle="Valuta"/>
    <tableColumn id="5" xr3:uid="{C2E497F5-FA69-4DE0-9ABE-3B6FF425126B}" name="Zona"/>
    <tableColumn id="7" xr3:uid="{F2F84346-2EC4-4D1D-B989-487F1CCF4B42}" name="Città"/>
    <tableColumn id="8" xr3:uid="{D6DBF2B5-164A-4765-AE6C-3C9DD8855460}" name="Codice" totalsRowFunction="count" dataDxfId="0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6936-35E3-4767-A7C4-886DF1F3F62E}">
  <dimension ref="A1:H15"/>
  <sheetViews>
    <sheetView showGridLines="0" tabSelected="1" zoomScale="145" zoomScaleNormal="145" workbookViewId="0">
      <selection activeCell="A2" sqref="A2:D2"/>
    </sheetView>
  </sheetViews>
  <sheetFormatPr defaultRowHeight="15" x14ac:dyDescent="0.25"/>
  <cols>
    <col min="1" max="1" width="9.42578125" customWidth="1"/>
    <col min="2" max="2" width="6.7109375" bestFit="1" customWidth="1"/>
    <col min="4" max="4" width="28.140625" customWidth="1"/>
  </cols>
  <sheetData>
    <row r="1" spans="1:8" x14ac:dyDescent="0.25">
      <c r="A1" s="27" t="s">
        <v>100</v>
      </c>
    </row>
    <row r="2" spans="1:8" ht="24" x14ac:dyDescent="0.4">
      <c r="A2" s="40" t="s">
        <v>101</v>
      </c>
      <c r="B2" s="40"/>
      <c r="C2" s="40"/>
      <c r="D2" s="40"/>
    </row>
    <row r="3" spans="1:8" x14ac:dyDescent="0.25">
      <c r="C3" s="27" t="s">
        <v>118</v>
      </c>
      <c r="D3" s="21"/>
      <c r="H3" s="26" t="s">
        <v>115</v>
      </c>
    </row>
    <row r="5" spans="1:8" x14ac:dyDescent="0.25">
      <c r="B5" s="30" t="s">
        <v>102</v>
      </c>
    </row>
    <row r="9" spans="1:8" x14ac:dyDescent="0.25">
      <c r="B9" s="31"/>
    </row>
    <row r="13" spans="1:8" x14ac:dyDescent="0.25">
      <c r="B13" s="26" t="s">
        <v>116</v>
      </c>
    </row>
    <row r="14" spans="1:8" x14ac:dyDescent="0.25">
      <c r="B14" s="26" t="s">
        <v>103</v>
      </c>
    </row>
    <row r="15" spans="1:8" x14ac:dyDescent="0.25">
      <c r="B15" s="26" t="s">
        <v>104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0B83-7B47-4269-B6FA-3B891E57DC72}">
  <dimension ref="A1:O16"/>
  <sheetViews>
    <sheetView showGridLines="0" zoomScale="160" zoomScaleNormal="160" workbookViewId="0">
      <selection sqref="A1:C1"/>
    </sheetView>
  </sheetViews>
  <sheetFormatPr defaultRowHeight="15" x14ac:dyDescent="0.25"/>
  <cols>
    <col min="3" max="3" width="14.5703125" bestFit="1" customWidth="1"/>
    <col min="4" max="4" width="3.42578125" customWidth="1"/>
    <col min="7" max="7" width="3.42578125" customWidth="1"/>
    <col min="11" max="11" width="3.42578125" customWidth="1"/>
    <col min="12" max="12" width="10.140625" bestFit="1" customWidth="1"/>
    <col min="13" max="13" width="4.140625" customWidth="1"/>
  </cols>
  <sheetData>
    <row r="1" spans="1:15" ht="15.75" customHeight="1" x14ac:dyDescent="0.25">
      <c r="A1" s="41" t="s">
        <v>105</v>
      </c>
      <c r="B1" s="41"/>
      <c r="C1" s="41"/>
      <c r="E1" s="42" t="s">
        <v>106</v>
      </c>
      <c r="F1" s="42"/>
      <c r="H1" s="43" t="s">
        <v>107</v>
      </c>
      <c r="I1" s="43"/>
      <c r="J1" s="43"/>
      <c r="L1" s="44" t="s">
        <v>108</v>
      </c>
      <c r="M1" s="45"/>
      <c r="N1" s="45"/>
      <c r="O1" s="45"/>
    </row>
    <row r="2" spans="1:15" ht="15" customHeight="1" x14ac:dyDescent="0.25">
      <c r="A2">
        <v>4</v>
      </c>
      <c r="B2">
        <v>1</v>
      </c>
      <c r="C2" s="32"/>
      <c r="E2">
        <v>4</v>
      </c>
      <c r="H2" s="6"/>
      <c r="I2" s="23">
        <v>0.1</v>
      </c>
      <c r="J2" s="23">
        <v>0.25</v>
      </c>
      <c r="L2" s="2" t="s">
        <v>26</v>
      </c>
      <c r="N2" t="s">
        <v>26</v>
      </c>
    </row>
    <row r="3" spans="1:15" ht="15" customHeight="1" x14ac:dyDescent="0.25">
      <c r="A3">
        <v>7</v>
      </c>
      <c r="B3">
        <v>2</v>
      </c>
      <c r="C3" s="32"/>
      <c r="E3">
        <v>7</v>
      </c>
      <c r="H3" s="22">
        <v>25</v>
      </c>
      <c r="I3" s="24"/>
      <c r="J3" s="24"/>
      <c r="L3" s="2" t="s">
        <v>26</v>
      </c>
      <c r="N3" t="s">
        <v>19</v>
      </c>
    </row>
    <row r="4" spans="1:15" ht="15" customHeight="1" x14ac:dyDescent="0.25">
      <c r="A4">
        <v>5</v>
      </c>
      <c r="B4">
        <v>1</v>
      </c>
      <c r="C4" s="32"/>
      <c r="E4">
        <v>5</v>
      </c>
      <c r="H4" s="22">
        <v>20</v>
      </c>
      <c r="I4" s="24"/>
      <c r="J4" s="24"/>
      <c r="L4" s="2" t="s">
        <v>19</v>
      </c>
      <c r="N4" t="s">
        <v>30</v>
      </c>
    </row>
    <row r="5" spans="1:15" ht="15" customHeight="1" x14ac:dyDescent="0.25">
      <c r="A5">
        <v>6</v>
      </c>
      <c r="B5">
        <v>9</v>
      </c>
      <c r="C5" s="32"/>
      <c r="E5">
        <v>6</v>
      </c>
      <c r="H5" s="22">
        <v>50</v>
      </c>
      <c r="I5" s="24"/>
      <c r="J5" s="24"/>
      <c r="L5" s="2" t="s">
        <v>26</v>
      </c>
      <c r="N5" t="s">
        <v>33</v>
      </c>
    </row>
    <row r="6" spans="1:15" ht="15" customHeight="1" x14ac:dyDescent="0.25">
      <c r="A6">
        <v>12</v>
      </c>
      <c r="B6">
        <v>11</v>
      </c>
      <c r="C6" s="32"/>
      <c r="E6">
        <v>12</v>
      </c>
      <c r="H6" s="22">
        <v>12</v>
      </c>
      <c r="I6" s="24"/>
      <c r="J6" s="24"/>
      <c r="L6" s="2" t="s">
        <v>19</v>
      </c>
    </row>
    <row r="7" spans="1:15" ht="15" customHeight="1" x14ac:dyDescent="0.25">
      <c r="A7">
        <v>13</v>
      </c>
      <c r="B7">
        <v>2</v>
      </c>
      <c r="C7" s="32"/>
      <c r="E7">
        <v>13</v>
      </c>
      <c r="H7" s="22">
        <v>30</v>
      </c>
      <c r="I7" s="24"/>
      <c r="J7" s="24"/>
      <c r="L7" s="2" t="s">
        <v>30</v>
      </c>
    </row>
    <row r="8" spans="1:15" ht="15" customHeight="1" x14ac:dyDescent="0.25">
      <c r="A8">
        <v>1</v>
      </c>
      <c r="B8">
        <v>10</v>
      </c>
      <c r="C8" s="32"/>
      <c r="E8">
        <v>1</v>
      </c>
      <c r="L8" s="2" t="s">
        <v>33</v>
      </c>
    </row>
    <row r="9" spans="1:15" ht="15" customHeight="1" x14ac:dyDescent="0.25">
      <c r="A9">
        <v>4</v>
      </c>
      <c r="B9">
        <v>8</v>
      </c>
      <c r="C9" s="32"/>
      <c r="E9">
        <v>4</v>
      </c>
      <c r="L9" s="2" t="s">
        <v>19</v>
      </c>
    </row>
    <row r="10" spans="1:15" ht="15" customHeight="1" x14ac:dyDescent="0.25">
      <c r="A10">
        <v>9</v>
      </c>
      <c r="B10">
        <v>7</v>
      </c>
      <c r="C10" s="32"/>
      <c r="E10">
        <v>9</v>
      </c>
      <c r="L10" s="2" t="s">
        <v>33</v>
      </c>
    </row>
    <row r="11" spans="1:15" ht="15" customHeight="1" x14ac:dyDescent="0.25">
      <c r="L11" s="2" t="s">
        <v>30</v>
      </c>
    </row>
    <row r="12" spans="1:15" x14ac:dyDescent="0.25">
      <c r="F12" s="25">
        <v>5</v>
      </c>
      <c r="L12" s="2" t="s">
        <v>33</v>
      </c>
    </row>
    <row r="13" spans="1:15" x14ac:dyDescent="0.25">
      <c r="L13" s="2" t="s">
        <v>19</v>
      </c>
    </row>
    <row r="14" spans="1:15" x14ac:dyDescent="0.25">
      <c r="L14" s="2" t="s">
        <v>33</v>
      </c>
    </row>
    <row r="15" spans="1:15" x14ac:dyDescent="0.25">
      <c r="L15" s="2" t="s">
        <v>19</v>
      </c>
    </row>
    <row r="16" spans="1:15" x14ac:dyDescent="0.25">
      <c r="L16" s="2" t="s">
        <v>26</v>
      </c>
    </row>
  </sheetData>
  <mergeCells count="4">
    <mergeCell ref="A1:C1"/>
    <mergeCell ref="E1:F1"/>
    <mergeCell ref="H1:J1"/>
    <mergeCell ref="L1:O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7971-0BF8-44EB-8C0E-38935EAE116C}">
  <dimension ref="A1:N40"/>
  <sheetViews>
    <sheetView showGridLines="0" zoomScale="130" zoomScaleNormal="130" workbookViewId="0">
      <selection activeCell="A2" sqref="A2:D2"/>
    </sheetView>
  </sheetViews>
  <sheetFormatPr defaultRowHeight="15" x14ac:dyDescent="0.25"/>
  <cols>
    <col min="2" max="2" width="10.5703125" customWidth="1"/>
    <col min="5" max="5" width="14" customWidth="1"/>
  </cols>
  <sheetData>
    <row r="1" spans="1:14" x14ac:dyDescent="0.25">
      <c r="A1" s="27" t="s">
        <v>110</v>
      </c>
    </row>
    <row r="2" spans="1:14" ht="31.5" customHeight="1" x14ac:dyDescent="0.5">
      <c r="A2" s="46" t="s">
        <v>109</v>
      </c>
      <c r="B2" s="46"/>
      <c r="C2" s="46"/>
      <c r="D2" s="46"/>
      <c r="M2" s="21"/>
      <c r="N2" s="21"/>
    </row>
    <row r="3" spans="1:14" x14ac:dyDescent="0.25">
      <c r="C3" s="27" t="s">
        <v>112</v>
      </c>
      <c r="D3" s="21"/>
      <c r="M3" s="21"/>
      <c r="N3" s="21"/>
    </row>
    <row r="4" spans="1:14" x14ac:dyDescent="0.25">
      <c r="C4" s="27"/>
      <c r="D4" s="21"/>
      <c r="M4" s="21"/>
      <c r="N4" s="21"/>
    </row>
    <row r="5" spans="1:14" x14ac:dyDescent="0.25">
      <c r="N5" s="21"/>
    </row>
    <row r="6" spans="1:14" ht="15" customHeight="1" x14ac:dyDescent="0.25">
      <c r="N6" s="21"/>
    </row>
    <row r="7" spans="1:14" ht="15" customHeight="1" x14ac:dyDescent="0.25">
      <c r="N7" s="21"/>
    </row>
    <row r="8" spans="1:14" ht="15" customHeight="1" x14ac:dyDescent="0.25">
      <c r="N8" s="21"/>
    </row>
    <row r="9" spans="1:14" ht="15" customHeight="1" x14ac:dyDescent="0.25"/>
    <row r="10" spans="1:14" ht="15" customHeight="1" x14ac:dyDescent="0.25"/>
    <row r="11" spans="1:14" ht="15" customHeight="1" x14ac:dyDescent="0.25"/>
    <row r="12" spans="1:14" ht="15" customHeight="1" x14ac:dyDescent="0.25">
      <c r="B12" s="34" t="s">
        <v>56</v>
      </c>
      <c r="C12" s="34" t="s">
        <v>14</v>
      </c>
      <c r="D12" s="34" t="s">
        <v>15</v>
      </c>
      <c r="E12" s="35" t="s">
        <v>57</v>
      </c>
      <c r="F12" s="34" t="s">
        <v>75</v>
      </c>
      <c r="G12" s="34" t="s">
        <v>99</v>
      </c>
      <c r="H12" s="34" t="s">
        <v>77</v>
      </c>
      <c r="K12" s="27" t="s">
        <v>114</v>
      </c>
    </row>
    <row r="13" spans="1:14" ht="15" customHeight="1" x14ac:dyDescent="0.25">
      <c r="B13" s="2" t="s">
        <v>26</v>
      </c>
      <c r="C13" s="2" t="s">
        <v>17</v>
      </c>
      <c r="D13" s="2" t="s">
        <v>18</v>
      </c>
      <c r="E13" s="13">
        <v>12000</v>
      </c>
      <c r="F13" s="2" t="s">
        <v>16</v>
      </c>
      <c r="G13" s="2" t="s">
        <v>0</v>
      </c>
      <c r="H13" s="1" t="s">
        <v>78</v>
      </c>
      <c r="K13" s="27" t="s">
        <v>120</v>
      </c>
    </row>
    <row r="14" spans="1:14" ht="15" customHeight="1" x14ac:dyDescent="0.25">
      <c r="B14" s="2" t="s">
        <v>19</v>
      </c>
      <c r="C14" s="2" t="s">
        <v>21</v>
      </c>
      <c r="D14" s="2" t="s">
        <v>22</v>
      </c>
      <c r="E14" s="13">
        <v>15000</v>
      </c>
      <c r="F14" s="2" t="s">
        <v>20</v>
      </c>
      <c r="G14" s="2" t="s">
        <v>1</v>
      </c>
      <c r="H14" s="1" t="s">
        <v>79</v>
      </c>
      <c r="K14" s="27" t="s">
        <v>121</v>
      </c>
    </row>
    <row r="15" spans="1:14" ht="15" customHeight="1" x14ac:dyDescent="0.25">
      <c r="B15" s="2" t="s">
        <v>43</v>
      </c>
      <c r="C15" s="2" t="s">
        <v>24</v>
      </c>
      <c r="D15" s="2" t="s">
        <v>25</v>
      </c>
      <c r="E15" s="13">
        <v>25000</v>
      </c>
      <c r="F15" s="2" t="s">
        <v>23</v>
      </c>
      <c r="G15" s="2" t="s">
        <v>2</v>
      </c>
      <c r="H15" s="1" t="s">
        <v>80</v>
      </c>
      <c r="K15" s="27" t="s">
        <v>113</v>
      </c>
    </row>
    <row r="16" spans="1:14" ht="15" customHeight="1" x14ac:dyDescent="0.25">
      <c r="B16" s="2" t="s">
        <v>26</v>
      </c>
      <c r="C16" s="2" t="s">
        <v>24</v>
      </c>
      <c r="D16" s="2" t="s">
        <v>27</v>
      </c>
      <c r="E16" s="13">
        <v>18000</v>
      </c>
      <c r="F16" s="2" t="s">
        <v>23</v>
      </c>
      <c r="G16" s="2" t="s">
        <v>2</v>
      </c>
      <c r="H16" s="1" t="s">
        <v>81</v>
      </c>
    </row>
    <row r="17" spans="2:10" ht="15" customHeight="1" x14ac:dyDescent="0.25">
      <c r="B17" s="2" t="s">
        <v>19</v>
      </c>
      <c r="C17" s="2" t="s">
        <v>28</v>
      </c>
      <c r="D17" s="2" t="s">
        <v>29</v>
      </c>
      <c r="E17" s="13">
        <v>20000</v>
      </c>
      <c r="F17" s="2" t="s">
        <v>20</v>
      </c>
      <c r="G17" s="2" t="s">
        <v>3</v>
      </c>
      <c r="H17" s="1" t="s">
        <v>82</v>
      </c>
    </row>
    <row r="18" spans="2:10" ht="15" customHeight="1" x14ac:dyDescent="0.25">
      <c r="B18" s="2" t="s">
        <v>30</v>
      </c>
      <c r="C18" s="2" t="s">
        <v>31</v>
      </c>
      <c r="D18" s="2" t="s">
        <v>32</v>
      </c>
      <c r="E18" s="13">
        <v>17000</v>
      </c>
      <c r="F18" s="2" t="s">
        <v>20</v>
      </c>
      <c r="G18" s="2" t="s">
        <v>1</v>
      </c>
      <c r="H18" s="1" t="s">
        <v>83</v>
      </c>
    </row>
    <row r="19" spans="2:10" ht="15" customHeight="1" x14ac:dyDescent="0.25">
      <c r="B19" s="2" t="s">
        <v>33</v>
      </c>
      <c r="C19" s="2" t="s">
        <v>34</v>
      </c>
      <c r="D19" s="2" t="s">
        <v>35</v>
      </c>
      <c r="E19" s="13">
        <v>16000</v>
      </c>
      <c r="F19" s="2" t="s">
        <v>23</v>
      </c>
      <c r="G19" s="2" t="s">
        <v>5</v>
      </c>
      <c r="H19" s="1" t="s">
        <v>84</v>
      </c>
      <c r="J19" s="26" t="s">
        <v>111</v>
      </c>
    </row>
    <row r="20" spans="2:10" ht="15" customHeight="1" x14ac:dyDescent="0.25">
      <c r="B20" s="2" t="s">
        <v>19</v>
      </c>
      <c r="C20" s="2" t="s">
        <v>36</v>
      </c>
      <c r="D20" s="2" t="s">
        <v>37</v>
      </c>
      <c r="E20" s="13">
        <v>14000</v>
      </c>
      <c r="F20" s="2" t="s">
        <v>20</v>
      </c>
      <c r="G20" s="2" t="s">
        <v>6</v>
      </c>
      <c r="H20" s="1" t="s">
        <v>85</v>
      </c>
    </row>
    <row r="21" spans="2:10" ht="15" customHeight="1" x14ac:dyDescent="0.25">
      <c r="B21" s="2" t="s">
        <v>38</v>
      </c>
      <c r="C21" s="2" t="s">
        <v>39</v>
      </c>
      <c r="D21" s="2" t="s">
        <v>40</v>
      </c>
      <c r="E21" s="13">
        <v>13000</v>
      </c>
      <c r="F21" s="2" t="s">
        <v>23</v>
      </c>
      <c r="G21" s="2" t="s">
        <v>7</v>
      </c>
      <c r="H21" s="1" t="s">
        <v>86</v>
      </c>
    </row>
    <row r="22" spans="2:10" ht="15" customHeight="1" x14ac:dyDescent="0.25">
      <c r="B22" s="2" t="s">
        <v>44</v>
      </c>
      <c r="C22" s="2" t="s">
        <v>41</v>
      </c>
      <c r="D22" s="2" t="s">
        <v>42</v>
      </c>
      <c r="E22" s="13">
        <v>18000</v>
      </c>
      <c r="F22" s="2" t="s">
        <v>23</v>
      </c>
      <c r="G22" s="2" t="s">
        <v>2</v>
      </c>
      <c r="H22" s="1" t="s">
        <v>87</v>
      </c>
    </row>
    <row r="23" spans="2:10" ht="15" customHeight="1" x14ac:dyDescent="0.25"/>
    <row r="24" spans="2:10" ht="15" customHeight="1" x14ac:dyDescent="0.25"/>
    <row r="25" spans="2:10" ht="15" customHeight="1" x14ac:dyDescent="0.25"/>
    <row r="30" spans="2:10" x14ac:dyDescent="0.25">
      <c r="B30" s="39" t="s">
        <v>56</v>
      </c>
      <c r="C30" s="39" t="s">
        <v>14</v>
      </c>
      <c r="D30" s="39" t="s">
        <v>15</v>
      </c>
      <c r="E30" s="39" t="s">
        <v>57</v>
      </c>
      <c r="F30" s="39" t="s">
        <v>75</v>
      </c>
      <c r="G30" s="39" t="s">
        <v>99</v>
      </c>
      <c r="H30" s="39" t="s">
        <v>77</v>
      </c>
    </row>
    <row r="31" spans="2:10" x14ac:dyDescent="0.25">
      <c r="B31" t="s">
        <v>26</v>
      </c>
      <c r="C31" t="s">
        <v>17</v>
      </c>
      <c r="D31" t="s">
        <v>18</v>
      </c>
      <c r="E31">
        <v>12000</v>
      </c>
      <c r="F31" t="s">
        <v>16</v>
      </c>
      <c r="G31" t="s">
        <v>0</v>
      </c>
      <c r="H31" t="s">
        <v>78</v>
      </c>
    </row>
    <row r="32" spans="2:10" x14ac:dyDescent="0.25">
      <c r="B32" t="s">
        <v>19</v>
      </c>
      <c r="C32" t="s">
        <v>21</v>
      </c>
      <c r="D32" t="s">
        <v>22</v>
      </c>
      <c r="E32">
        <v>15000</v>
      </c>
      <c r="F32" t="s">
        <v>20</v>
      </c>
      <c r="G32" t="s">
        <v>1</v>
      </c>
      <c r="H32" t="s">
        <v>79</v>
      </c>
    </row>
    <row r="33" spans="2:8" x14ac:dyDescent="0.25">
      <c r="B33" t="s">
        <v>43</v>
      </c>
      <c r="C33" t="s">
        <v>24</v>
      </c>
      <c r="D33" t="s">
        <v>25</v>
      </c>
      <c r="E33">
        <v>25000</v>
      </c>
      <c r="F33" t="s">
        <v>23</v>
      </c>
      <c r="G33" t="s">
        <v>2</v>
      </c>
      <c r="H33" t="s">
        <v>80</v>
      </c>
    </row>
    <row r="34" spans="2:8" x14ac:dyDescent="0.25">
      <c r="B34" t="s">
        <v>26</v>
      </c>
      <c r="C34" t="s">
        <v>24</v>
      </c>
      <c r="D34" t="s">
        <v>27</v>
      </c>
      <c r="E34">
        <v>18000</v>
      </c>
      <c r="F34" t="s">
        <v>23</v>
      </c>
      <c r="G34" t="s">
        <v>2</v>
      </c>
      <c r="H34" t="s">
        <v>81</v>
      </c>
    </row>
    <row r="35" spans="2:8" x14ac:dyDescent="0.25">
      <c r="B35" t="s">
        <v>19</v>
      </c>
      <c r="C35" t="s">
        <v>28</v>
      </c>
      <c r="D35" t="s">
        <v>29</v>
      </c>
      <c r="E35">
        <v>20000</v>
      </c>
      <c r="F35" t="s">
        <v>20</v>
      </c>
      <c r="G35" t="s">
        <v>3</v>
      </c>
      <c r="H35" t="s">
        <v>82</v>
      </c>
    </row>
    <row r="36" spans="2:8" x14ac:dyDescent="0.25">
      <c r="B36" t="s">
        <v>30</v>
      </c>
      <c r="C36" t="s">
        <v>31</v>
      </c>
      <c r="D36" t="s">
        <v>32</v>
      </c>
      <c r="E36">
        <v>17000</v>
      </c>
      <c r="F36" t="s">
        <v>20</v>
      </c>
      <c r="G36" t="s">
        <v>1</v>
      </c>
      <c r="H36" t="s">
        <v>83</v>
      </c>
    </row>
    <row r="37" spans="2:8" x14ac:dyDescent="0.25">
      <c r="B37" t="s">
        <v>33</v>
      </c>
      <c r="C37" t="s">
        <v>34</v>
      </c>
      <c r="D37" t="s">
        <v>35</v>
      </c>
      <c r="E37">
        <v>16000</v>
      </c>
      <c r="F37" t="s">
        <v>23</v>
      </c>
      <c r="G37" t="s">
        <v>5</v>
      </c>
      <c r="H37" t="s">
        <v>84</v>
      </c>
    </row>
    <row r="38" spans="2:8" x14ac:dyDescent="0.25">
      <c r="B38" t="s">
        <v>19</v>
      </c>
      <c r="C38" t="s">
        <v>36</v>
      </c>
      <c r="D38" t="s">
        <v>37</v>
      </c>
      <c r="E38">
        <v>14000</v>
      </c>
      <c r="F38" t="s">
        <v>20</v>
      </c>
      <c r="G38" t="s">
        <v>6</v>
      </c>
      <c r="H38" t="s">
        <v>85</v>
      </c>
    </row>
    <row r="39" spans="2:8" x14ac:dyDescent="0.25">
      <c r="B39" t="s">
        <v>38</v>
      </c>
      <c r="C39" t="s">
        <v>39</v>
      </c>
      <c r="D39" t="s">
        <v>40</v>
      </c>
      <c r="E39">
        <v>13000</v>
      </c>
      <c r="F39" t="s">
        <v>23</v>
      </c>
      <c r="G39" t="s">
        <v>7</v>
      </c>
      <c r="H39" t="s">
        <v>86</v>
      </c>
    </row>
    <row r="40" spans="2:8" x14ac:dyDescent="0.25">
      <c r="B40" t="s">
        <v>44</v>
      </c>
      <c r="C40" t="s">
        <v>41</v>
      </c>
      <c r="D40" t="s">
        <v>42</v>
      </c>
      <c r="E40">
        <v>18000</v>
      </c>
      <c r="F40" t="s">
        <v>23</v>
      </c>
      <c r="G40" t="s">
        <v>2</v>
      </c>
      <c r="H40" t="s">
        <v>87</v>
      </c>
    </row>
  </sheetData>
  <mergeCells count="1">
    <mergeCell ref="A2:D2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4658-8583-4065-8A3C-6CEDD8514DCC}">
  <dimension ref="A1:P30"/>
  <sheetViews>
    <sheetView showGridLines="0" zoomScale="115" zoomScaleNormal="115" workbookViewId="0">
      <selection sqref="A1:G2"/>
    </sheetView>
  </sheetViews>
  <sheetFormatPr defaultColWidth="25.5703125" defaultRowHeight="15" x14ac:dyDescent="0.25"/>
  <cols>
    <col min="1" max="1" width="10.140625" bestFit="1" customWidth="1"/>
    <col min="2" max="2" width="11.5703125" style="3" bestFit="1" customWidth="1"/>
    <col min="3" max="3" width="12.28515625" customWidth="1"/>
    <col min="4" max="4" width="13.85546875" customWidth="1"/>
    <col min="5" max="5" width="7" bestFit="1" customWidth="1"/>
    <col min="6" max="6" width="9.5703125" customWidth="1"/>
    <col min="7" max="7" width="9" bestFit="1" customWidth="1"/>
    <col min="8" max="8" width="6.85546875" customWidth="1"/>
    <col min="9" max="9" width="15" customWidth="1"/>
    <col min="10" max="10" width="17.140625" customWidth="1"/>
    <col min="11" max="11" width="8.28515625" bestFit="1" customWidth="1"/>
    <col min="12" max="12" width="13.140625" bestFit="1" customWidth="1"/>
    <col min="13" max="13" width="17.140625" customWidth="1"/>
    <col min="14" max="14" width="8.85546875" customWidth="1"/>
    <col min="15" max="15" width="14.42578125" customWidth="1"/>
    <col min="16" max="16" width="16.5703125" customWidth="1"/>
  </cols>
  <sheetData>
    <row r="1" spans="1:16" ht="15" customHeight="1" x14ac:dyDescent="0.25">
      <c r="A1" s="47" t="s">
        <v>61</v>
      </c>
      <c r="B1" s="47"/>
      <c r="C1" s="47"/>
      <c r="D1" s="47"/>
      <c r="E1" s="47"/>
      <c r="F1" s="47"/>
      <c r="G1" s="47"/>
      <c r="I1" s="28" t="s">
        <v>62</v>
      </c>
      <c r="L1" s="28" t="s">
        <v>62</v>
      </c>
      <c r="P1" s="15"/>
    </row>
    <row r="2" spans="1:16" ht="15" customHeight="1" x14ac:dyDescent="0.25">
      <c r="A2" s="47"/>
      <c r="B2" s="47"/>
      <c r="C2" s="47"/>
      <c r="D2" s="47"/>
      <c r="E2" s="47"/>
      <c r="F2" s="47"/>
      <c r="G2" s="47"/>
      <c r="I2" s="28" t="s">
        <v>71</v>
      </c>
      <c r="J2" s="28" t="s">
        <v>63</v>
      </c>
      <c r="L2" s="28" t="s">
        <v>71</v>
      </c>
      <c r="M2" s="28" t="s">
        <v>63</v>
      </c>
      <c r="N2" s="14"/>
      <c r="O2" s="48" t="s">
        <v>72</v>
      </c>
      <c r="P2" s="48"/>
    </row>
    <row r="3" spans="1:16" ht="15" customHeight="1" x14ac:dyDescent="0.25">
      <c r="A3" s="5" t="s">
        <v>56</v>
      </c>
      <c r="B3" s="5" t="s">
        <v>14</v>
      </c>
      <c r="C3" s="5" t="s">
        <v>15</v>
      </c>
      <c r="D3" s="4" t="s">
        <v>60</v>
      </c>
      <c r="E3" s="5" t="s">
        <v>75</v>
      </c>
      <c r="F3" s="5" t="s">
        <v>99</v>
      </c>
      <c r="G3" s="5" t="s">
        <v>77</v>
      </c>
      <c r="I3" s="8" t="s">
        <v>56</v>
      </c>
      <c r="J3" s="9" t="s">
        <v>60</v>
      </c>
      <c r="K3" s="6"/>
      <c r="L3" s="10" t="s">
        <v>14</v>
      </c>
      <c r="M3" s="9" t="s">
        <v>60</v>
      </c>
      <c r="N3" s="16"/>
      <c r="O3" s="8" t="s">
        <v>56</v>
      </c>
      <c r="P3" s="9" t="s">
        <v>117</v>
      </c>
    </row>
    <row r="4" spans="1:16" ht="15" customHeight="1" x14ac:dyDescent="0.25">
      <c r="A4" s="2" t="s">
        <v>26</v>
      </c>
      <c r="B4" s="2" t="s">
        <v>17</v>
      </c>
      <c r="C4" s="2" t="s">
        <v>18</v>
      </c>
      <c r="D4" s="37">
        <v>12000</v>
      </c>
      <c r="E4" s="2" t="s">
        <v>16</v>
      </c>
      <c r="F4" s="2" t="s">
        <v>0</v>
      </c>
      <c r="G4" s="1" t="s">
        <v>78</v>
      </c>
      <c r="J4" s="3"/>
      <c r="M4" s="3"/>
      <c r="N4" s="3"/>
      <c r="O4" s="11"/>
      <c r="P4" s="33"/>
    </row>
    <row r="5" spans="1:16" ht="15" customHeight="1" x14ac:dyDescent="0.25">
      <c r="A5" s="2" t="s">
        <v>19</v>
      </c>
      <c r="B5" s="2" t="s">
        <v>21</v>
      </c>
      <c r="C5" s="2" t="s">
        <v>22</v>
      </c>
      <c r="D5" s="37">
        <v>15000</v>
      </c>
      <c r="E5" s="2" t="s">
        <v>20</v>
      </c>
      <c r="F5" s="2" t="s">
        <v>1</v>
      </c>
      <c r="G5" s="1" t="s">
        <v>123</v>
      </c>
      <c r="J5" s="3"/>
      <c r="M5" s="3"/>
      <c r="N5" s="3"/>
    </row>
    <row r="6" spans="1:16" ht="15" customHeight="1" x14ac:dyDescent="0.25">
      <c r="A6" s="2" t="s">
        <v>43</v>
      </c>
      <c r="B6" s="2" t="s">
        <v>24</v>
      </c>
      <c r="C6" s="2" t="s">
        <v>25</v>
      </c>
      <c r="D6" s="37">
        <v>25000</v>
      </c>
      <c r="E6" s="2" t="s">
        <v>23</v>
      </c>
      <c r="F6" s="2" t="s">
        <v>2</v>
      </c>
      <c r="G6" s="1" t="s">
        <v>80</v>
      </c>
      <c r="J6" s="3"/>
      <c r="M6" s="3"/>
      <c r="N6" s="3"/>
      <c r="O6" s="10" t="s">
        <v>14</v>
      </c>
      <c r="P6" s="9" t="s">
        <v>117</v>
      </c>
    </row>
    <row r="7" spans="1:16" ht="15" customHeight="1" x14ac:dyDescent="0.25">
      <c r="A7" s="2" t="s">
        <v>26</v>
      </c>
      <c r="B7" s="2" t="s">
        <v>24</v>
      </c>
      <c r="C7" s="2" t="s">
        <v>27</v>
      </c>
      <c r="D7" s="37">
        <v>18000</v>
      </c>
      <c r="E7" s="2" t="s">
        <v>23</v>
      </c>
      <c r="F7" s="2" t="s">
        <v>2</v>
      </c>
      <c r="G7" s="1" t="s">
        <v>81</v>
      </c>
      <c r="J7" s="3"/>
      <c r="M7" s="3"/>
      <c r="N7" s="3"/>
      <c r="O7" s="11"/>
      <c r="P7" s="33"/>
    </row>
    <row r="8" spans="1:16" ht="15" customHeight="1" x14ac:dyDescent="0.25">
      <c r="A8" s="2" t="s">
        <v>19</v>
      </c>
      <c r="B8" s="2" t="s">
        <v>28</v>
      </c>
      <c r="C8" s="2" t="s">
        <v>29</v>
      </c>
      <c r="D8" s="37">
        <v>20000</v>
      </c>
      <c r="E8" s="2" t="s">
        <v>20</v>
      </c>
      <c r="F8" s="2" t="s">
        <v>3</v>
      </c>
      <c r="G8" s="1" t="s">
        <v>82</v>
      </c>
      <c r="J8" s="3"/>
      <c r="M8" s="3"/>
      <c r="N8" s="3"/>
    </row>
    <row r="9" spans="1:16" ht="15" customHeight="1" x14ac:dyDescent="0.25">
      <c r="A9" s="2" t="s">
        <v>30</v>
      </c>
      <c r="B9" s="2" t="s">
        <v>31</v>
      </c>
      <c r="C9" s="2" t="s">
        <v>32</v>
      </c>
      <c r="D9" s="37">
        <v>17000</v>
      </c>
      <c r="E9" s="2" t="s">
        <v>20</v>
      </c>
      <c r="F9" s="2" t="s">
        <v>1</v>
      </c>
      <c r="G9" s="1" t="s">
        <v>83</v>
      </c>
      <c r="J9" s="3"/>
      <c r="M9" s="3"/>
      <c r="N9" s="3"/>
      <c r="O9" s="8" t="s">
        <v>56</v>
      </c>
      <c r="P9" s="11"/>
    </row>
    <row r="10" spans="1:16" ht="15" customHeight="1" x14ac:dyDescent="0.25">
      <c r="A10" s="2" t="s">
        <v>33</v>
      </c>
      <c r="B10" s="2" t="s">
        <v>34</v>
      </c>
      <c r="C10" s="2" t="s">
        <v>35</v>
      </c>
      <c r="D10" s="37">
        <v>16000</v>
      </c>
      <c r="E10" s="2" t="s">
        <v>23</v>
      </c>
      <c r="F10" s="2" t="s">
        <v>5</v>
      </c>
      <c r="G10" s="1" t="s">
        <v>84</v>
      </c>
      <c r="J10" s="3"/>
      <c r="M10" s="3"/>
      <c r="N10" s="3"/>
      <c r="O10" s="10" t="s">
        <v>14</v>
      </c>
      <c r="P10" s="11"/>
    </row>
    <row r="11" spans="1:16" ht="15" customHeight="1" x14ac:dyDescent="0.25">
      <c r="A11" s="2" t="s">
        <v>19</v>
      </c>
      <c r="B11" s="2" t="s">
        <v>36</v>
      </c>
      <c r="C11" s="2" t="s">
        <v>37</v>
      </c>
      <c r="D11" s="37">
        <v>14000</v>
      </c>
      <c r="E11" s="2" t="s">
        <v>20</v>
      </c>
      <c r="F11" s="2" t="s">
        <v>6</v>
      </c>
      <c r="G11" s="1" t="s">
        <v>85</v>
      </c>
      <c r="J11" s="3"/>
      <c r="M11" s="3"/>
      <c r="N11" s="3"/>
      <c r="O11" s="9" t="s">
        <v>117</v>
      </c>
      <c r="P11" s="33"/>
    </row>
    <row r="12" spans="1:16" ht="15" customHeight="1" x14ac:dyDescent="0.25">
      <c r="A12" s="2" t="s">
        <v>38</v>
      </c>
      <c r="B12" s="2" t="s">
        <v>39</v>
      </c>
      <c r="C12" s="2" t="s">
        <v>40</v>
      </c>
      <c r="D12" s="37">
        <v>13000</v>
      </c>
      <c r="E12" s="2" t="s">
        <v>23</v>
      </c>
      <c r="F12" s="2" t="s">
        <v>7</v>
      </c>
      <c r="G12" s="1" t="s">
        <v>86</v>
      </c>
      <c r="J12" s="3"/>
      <c r="M12" s="3"/>
      <c r="N12" s="3"/>
    </row>
    <row r="13" spans="1:16" ht="15" customHeight="1" x14ac:dyDescent="0.25">
      <c r="A13" s="2" t="s">
        <v>44</v>
      </c>
      <c r="B13" s="2" t="s">
        <v>41</v>
      </c>
      <c r="C13" s="2" t="s">
        <v>42</v>
      </c>
      <c r="D13" s="37">
        <v>18000</v>
      </c>
      <c r="E13" s="2" t="s">
        <v>23</v>
      </c>
      <c r="F13" s="2" t="s">
        <v>2</v>
      </c>
      <c r="G13" s="1" t="s">
        <v>87</v>
      </c>
      <c r="J13" s="3"/>
      <c r="M13" s="3"/>
      <c r="N13" s="3"/>
    </row>
    <row r="14" spans="1:16" ht="15" customHeight="1" x14ac:dyDescent="0.25">
      <c r="A14" s="2" t="s">
        <v>43</v>
      </c>
      <c r="B14" s="2" t="s">
        <v>17</v>
      </c>
      <c r="C14" s="2" t="s">
        <v>18</v>
      </c>
      <c r="D14" s="37">
        <v>28000</v>
      </c>
      <c r="E14" s="2" t="s">
        <v>20</v>
      </c>
      <c r="F14" s="2" t="s">
        <v>74</v>
      </c>
      <c r="G14" s="1" t="s">
        <v>124</v>
      </c>
      <c r="J14" s="3"/>
      <c r="M14" s="3"/>
      <c r="N14" s="3"/>
    </row>
    <row r="15" spans="1:16" ht="15" customHeight="1" x14ac:dyDescent="0.25">
      <c r="A15" s="2" t="s">
        <v>44</v>
      </c>
      <c r="B15" s="2" t="s">
        <v>21</v>
      </c>
      <c r="C15" s="2" t="s">
        <v>22</v>
      </c>
      <c r="D15" s="37">
        <v>20000</v>
      </c>
      <c r="E15" s="2" t="s">
        <v>16</v>
      </c>
      <c r="F15" s="2" t="s">
        <v>8</v>
      </c>
      <c r="G15" s="1" t="s">
        <v>79</v>
      </c>
      <c r="J15" s="3"/>
      <c r="M15" s="3"/>
      <c r="N15" s="3"/>
    </row>
    <row r="16" spans="1:16" ht="15" customHeight="1" x14ac:dyDescent="0.25">
      <c r="A16" s="2" t="s">
        <v>19</v>
      </c>
      <c r="B16" s="2" t="s">
        <v>46</v>
      </c>
      <c r="C16" s="2" t="s">
        <v>47</v>
      </c>
      <c r="D16" s="37">
        <v>19000</v>
      </c>
      <c r="E16" s="2" t="s">
        <v>16</v>
      </c>
      <c r="F16" s="2" t="s">
        <v>9</v>
      </c>
      <c r="G16" s="1" t="s">
        <v>88</v>
      </c>
      <c r="J16" s="3"/>
      <c r="M16" s="3"/>
      <c r="N16" s="3"/>
    </row>
    <row r="17" spans="1:15" ht="15" customHeight="1" x14ac:dyDescent="0.25">
      <c r="A17" s="2" t="s">
        <v>33</v>
      </c>
      <c r="B17" s="2" t="s">
        <v>48</v>
      </c>
      <c r="C17" s="2" t="s">
        <v>49</v>
      </c>
      <c r="D17" s="37">
        <v>22000</v>
      </c>
      <c r="E17" s="2" t="s">
        <v>20</v>
      </c>
      <c r="F17" s="2" t="s">
        <v>10</v>
      </c>
      <c r="G17" s="1" t="s">
        <v>89</v>
      </c>
      <c r="J17" s="3"/>
      <c r="M17" s="3"/>
      <c r="N17" s="3"/>
    </row>
    <row r="18" spans="1:15" ht="15" customHeight="1" x14ac:dyDescent="0.25">
      <c r="A18" s="2" t="s">
        <v>33</v>
      </c>
      <c r="B18" s="2" t="s">
        <v>17</v>
      </c>
      <c r="C18" s="2" t="s">
        <v>18</v>
      </c>
      <c r="D18" s="37">
        <v>15000</v>
      </c>
      <c r="E18" s="2" t="s">
        <v>20</v>
      </c>
      <c r="F18" s="2" t="s">
        <v>12</v>
      </c>
      <c r="G18" s="1" t="s">
        <v>125</v>
      </c>
      <c r="J18" s="3"/>
      <c r="M18" s="3"/>
    </row>
    <row r="19" spans="1:15" ht="15" customHeight="1" x14ac:dyDescent="0.25">
      <c r="A19" s="2" t="s">
        <v>58</v>
      </c>
      <c r="B19" s="2" t="s">
        <v>50</v>
      </c>
      <c r="C19" s="2" t="s">
        <v>51</v>
      </c>
      <c r="D19" s="37">
        <v>17000</v>
      </c>
      <c r="E19" s="2" t="s">
        <v>23</v>
      </c>
      <c r="F19" s="2" t="s">
        <v>13</v>
      </c>
      <c r="G19" s="1" t="s">
        <v>90</v>
      </c>
      <c r="J19" s="3"/>
      <c r="M19" s="3"/>
    </row>
    <row r="20" spans="1:15" ht="15" customHeight="1" x14ac:dyDescent="0.25">
      <c r="A20" s="2" t="s">
        <v>26</v>
      </c>
      <c r="B20" s="2" t="s">
        <v>45</v>
      </c>
      <c r="C20" s="2" t="s">
        <v>52</v>
      </c>
      <c r="D20" s="37">
        <v>14000</v>
      </c>
      <c r="E20" s="2" t="s">
        <v>16</v>
      </c>
      <c r="F20" s="2" t="s">
        <v>8</v>
      </c>
      <c r="G20" s="1" t="s">
        <v>91</v>
      </c>
      <c r="I20" s="29" t="s">
        <v>73</v>
      </c>
    </row>
    <row r="21" spans="1:15" ht="15" customHeight="1" x14ac:dyDescent="0.25">
      <c r="A21" s="2" t="s">
        <v>59</v>
      </c>
      <c r="B21" s="2" t="s">
        <v>46</v>
      </c>
      <c r="C21" s="2" t="s">
        <v>53</v>
      </c>
      <c r="D21" s="37">
        <v>27000</v>
      </c>
      <c r="E21" s="2" t="s">
        <v>16</v>
      </c>
      <c r="F21" s="2" t="s">
        <v>9</v>
      </c>
      <c r="G21" s="1" t="s">
        <v>92</v>
      </c>
      <c r="I21" s="8" t="s">
        <v>56</v>
      </c>
      <c r="J21" s="17" t="s">
        <v>14</v>
      </c>
      <c r="K21" s="17" t="s">
        <v>15</v>
      </c>
      <c r="L21" s="18" t="s">
        <v>60</v>
      </c>
      <c r="M21" s="17" t="s">
        <v>75</v>
      </c>
      <c r="N21" s="17" t="s">
        <v>99</v>
      </c>
      <c r="O21" s="19" t="s">
        <v>77</v>
      </c>
    </row>
    <row r="22" spans="1:15" ht="15" customHeight="1" x14ac:dyDescent="0.25">
      <c r="A22" s="2" t="s">
        <v>33</v>
      </c>
      <c r="B22" s="2" t="s">
        <v>45</v>
      </c>
      <c r="C22" s="2" t="s">
        <v>54</v>
      </c>
      <c r="D22" s="37">
        <v>30000</v>
      </c>
      <c r="E22" s="2" t="s">
        <v>16</v>
      </c>
      <c r="F22" s="2" t="s">
        <v>8</v>
      </c>
      <c r="G22" s="1" t="s">
        <v>93</v>
      </c>
      <c r="I22" s="12"/>
      <c r="L22" s="3"/>
    </row>
    <row r="23" spans="1:15" ht="15" customHeight="1" x14ac:dyDescent="0.25">
      <c r="A23" s="2" t="s">
        <v>19</v>
      </c>
      <c r="B23" s="2" t="s">
        <v>21</v>
      </c>
      <c r="C23" s="2" t="s">
        <v>55</v>
      </c>
      <c r="D23" s="37">
        <v>23000</v>
      </c>
      <c r="E23" s="2" t="s">
        <v>20</v>
      </c>
      <c r="F23" s="2" t="s">
        <v>1</v>
      </c>
      <c r="G23" s="1" t="s">
        <v>94</v>
      </c>
      <c r="I23" s="7"/>
      <c r="L23" s="3"/>
    </row>
    <row r="24" spans="1:15" ht="15" customHeight="1" x14ac:dyDescent="0.25">
      <c r="A24" s="2" t="s">
        <v>59</v>
      </c>
      <c r="B24" s="2" t="s">
        <v>17</v>
      </c>
      <c r="C24" s="2" t="s">
        <v>18</v>
      </c>
      <c r="D24" s="37">
        <v>14000</v>
      </c>
      <c r="E24" s="2" t="s">
        <v>16</v>
      </c>
      <c r="F24" s="2" t="s">
        <v>4</v>
      </c>
      <c r="G24" s="1" t="s">
        <v>126</v>
      </c>
      <c r="L24" s="3"/>
    </row>
    <row r="25" spans="1:15" ht="15" customHeight="1" x14ac:dyDescent="0.25">
      <c r="A25" s="2" t="s">
        <v>64</v>
      </c>
      <c r="B25" s="2" t="s">
        <v>24</v>
      </c>
      <c r="C25" s="2" t="s">
        <v>65</v>
      </c>
      <c r="D25" s="37">
        <v>32000</v>
      </c>
      <c r="E25" s="2" t="s">
        <v>23</v>
      </c>
      <c r="F25" s="2" t="s">
        <v>11</v>
      </c>
      <c r="G25" s="1" t="s">
        <v>95</v>
      </c>
      <c r="L25" s="3"/>
    </row>
    <row r="26" spans="1:15" ht="15" customHeight="1" x14ac:dyDescent="0.25">
      <c r="A26" s="2" t="s">
        <v>33</v>
      </c>
      <c r="B26" s="2" t="s">
        <v>28</v>
      </c>
      <c r="C26" s="2" t="s">
        <v>67</v>
      </c>
      <c r="D26" s="37">
        <v>21000</v>
      </c>
      <c r="E26" s="2" t="s">
        <v>20</v>
      </c>
      <c r="F26" s="2" t="s">
        <v>66</v>
      </c>
      <c r="G26" s="1" t="s">
        <v>96</v>
      </c>
      <c r="L26" s="3"/>
    </row>
    <row r="27" spans="1:15" ht="15" customHeight="1" x14ac:dyDescent="0.25">
      <c r="A27" s="2" t="s">
        <v>59</v>
      </c>
      <c r="B27" s="2" t="s">
        <v>21</v>
      </c>
      <c r="C27" s="2" t="s">
        <v>68</v>
      </c>
      <c r="D27" s="37">
        <v>18000</v>
      </c>
      <c r="E27" s="2" t="s">
        <v>16</v>
      </c>
      <c r="F27" s="2" t="s">
        <v>9</v>
      </c>
      <c r="G27" s="1" t="s">
        <v>97</v>
      </c>
      <c r="L27" s="3"/>
    </row>
    <row r="28" spans="1:15" ht="15" customHeight="1" x14ac:dyDescent="0.25">
      <c r="A28" s="2" t="s">
        <v>33</v>
      </c>
      <c r="B28" s="2" t="s">
        <v>69</v>
      </c>
      <c r="C28" s="2" t="s">
        <v>70</v>
      </c>
      <c r="D28" s="37">
        <v>35000</v>
      </c>
      <c r="E28" s="2" t="s">
        <v>23</v>
      </c>
      <c r="F28" s="2" t="s">
        <v>5</v>
      </c>
      <c r="G28" s="1" t="s">
        <v>98</v>
      </c>
      <c r="I28" s="29" t="s">
        <v>76</v>
      </c>
    </row>
    <row r="29" spans="1:15" x14ac:dyDescent="0.25">
      <c r="I29" s="19" t="s">
        <v>77</v>
      </c>
      <c r="J29" s="20" t="s">
        <v>56</v>
      </c>
      <c r="K29" s="17" t="s">
        <v>14</v>
      </c>
      <c r="L29" s="17" t="s">
        <v>15</v>
      </c>
      <c r="M29" s="18" t="s">
        <v>60</v>
      </c>
      <c r="N29" s="17" t="s">
        <v>75</v>
      </c>
      <c r="O29" s="17" t="s">
        <v>99</v>
      </c>
    </row>
    <row r="30" spans="1:15" x14ac:dyDescent="0.25">
      <c r="I30" s="12"/>
      <c r="L30" s="3"/>
      <c r="M30" s="3"/>
    </row>
  </sheetData>
  <mergeCells count="2">
    <mergeCell ref="A1:G2"/>
    <mergeCell ref="O2:P2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308C-7782-4871-BACD-0C515DF8063D}">
  <dimension ref="A1:P30"/>
  <sheetViews>
    <sheetView showGridLines="0" zoomScale="115" zoomScaleNormal="115" workbookViewId="0">
      <selection sqref="A1:G2"/>
    </sheetView>
  </sheetViews>
  <sheetFormatPr defaultColWidth="25.5703125" defaultRowHeight="15" x14ac:dyDescent="0.25"/>
  <cols>
    <col min="1" max="1" width="10.140625" bestFit="1" customWidth="1"/>
    <col min="2" max="2" width="11.5703125" style="3" bestFit="1" customWidth="1"/>
    <col min="3" max="3" width="12.28515625" customWidth="1"/>
    <col min="4" max="4" width="13.85546875" customWidth="1"/>
    <col min="5" max="5" width="7" bestFit="1" customWidth="1"/>
    <col min="6" max="6" width="9.5703125" customWidth="1"/>
    <col min="7" max="7" width="9" bestFit="1" customWidth="1"/>
    <col min="8" max="8" width="6.85546875" customWidth="1"/>
    <col min="9" max="9" width="15" customWidth="1"/>
    <col min="10" max="10" width="17.140625" customWidth="1"/>
    <col min="11" max="11" width="8.28515625" bestFit="1" customWidth="1"/>
    <col min="12" max="12" width="13.140625" bestFit="1" customWidth="1"/>
    <col min="13" max="13" width="17.140625" customWidth="1"/>
    <col min="14" max="14" width="8.85546875" customWidth="1"/>
    <col min="15" max="15" width="14.42578125" customWidth="1"/>
    <col min="16" max="16" width="16.5703125" customWidth="1"/>
  </cols>
  <sheetData>
    <row r="1" spans="1:16" ht="15" customHeight="1" x14ac:dyDescent="0.25">
      <c r="A1" s="47" t="s">
        <v>61</v>
      </c>
      <c r="B1" s="47"/>
      <c r="C1" s="47"/>
      <c r="D1" s="47"/>
      <c r="E1" s="47"/>
      <c r="F1" s="47"/>
      <c r="G1" s="47"/>
      <c r="I1" s="28" t="s">
        <v>62</v>
      </c>
      <c r="L1" s="28" t="s">
        <v>62</v>
      </c>
      <c r="P1" s="15"/>
    </row>
    <row r="2" spans="1:16" ht="15" customHeight="1" x14ac:dyDescent="0.25">
      <c r="A2" s="47"/>
      <c r="B2" s="47"/>
      <c r="C2" s="47"/>
      <c r="D2" s="47"/>
      <c r="E2" s="47"/>
      <c r="F2" s="47"/>
      <c r="G2" s="47"/>
      <c r="I2" s="28" t="s">
        <v>71</v>
      </c>
      <c r="J2" s="28" t="s">
        <v>63</v>
      </c>
      <c r="L2" s="28" t="s">
        <v>71</v>
      </c>
      <c r="M2" s="28" t="s">
        <v>63</v>
      </c>
      <c r="N2" s="14"/>
      <c r="O2" s="48" t="s">
        <v>72</v>
      </c>
      <c r="P2" s="48"/>
    </row>
    <row r="3" spans="1:16" ht="15" customHeight="1" x14ac:dyDescent="0.25">
      <c r="A3" s="5" t="s">
        <v>56</v>
      </c>
      <c r="B3" s="5" t="s">
        <v>14</v>
      </c>
      <c r="C3" s="5" t="s">
        <v>15</v>
      </c>
      <c r="D3" s="18" t="s">
        <v>60</v>
      </c>
      <c r="E3" s="5" t="s">
        <v>75</v>
      </c>
      <c r="F3" s="5" t="s">
        <v>99</v>
      </c>
      <c r="G3" s="5" t="s">
        <v>77</v>
      </c>
      <c r="I3" s="8" t="s">
        <v>56</v>
      </c>
      <c r="J3" s="9" t="s">
        <v>60</v>
      </c>
      <c r="K3" s="6"/>
      <c r="L3" s="10" t="s">
        <v>14</v>
      </c>
      <c r="M3" s="9" t="s">
        <v>60</v>
      </c>
      <c r="N3" s="16"/>
      <c r="O3" s="8" t="s">
        <v>56</v>
      </c>
      <c r="P3" s="9" t="s">
        <v>117</v>
      </c>
    </row>
    <row r="4" spans="1:16" ht="15" customHeight="1" x14ac:dyDescent="0.25">
      <c r="A4" s="2" t="s">
        <v>26</v>
      </c>
      <c r="B4" s="2" t="s">
        <v>17</v>
      </c>
      <c r="C4" s="2" t="s">
        <v>18</v>
      </c>
      <c r="D4" s="37">
        <v>12000</v>
      </c>
      <c r="E4" s="2" t="s">
        <v>16</v>
      </c>
      <c r="F4" s="2" t="s">
        <v>0</v>
      </c>
      <c r="G4" s="1" t="s">
        <v>78</v>
      </c>
      <c r="I4" t="str" cm="1">
        <f t="array" ref="I4:I13">_xlfn.UNIQUE(_xlfn._xlws.SORT(TBL_VenditeAuto2[Venditore]))</f>
        <v>Acerbi</v>
      </c>
      <c r="J4" s="3" cm="1">
        <f t="array" ref="J4:J13">SUMIF(TBL_VenditeAuto2[Venditore],_xlfn.ANCHORARRAY(I4),TBL_VenditeAuto2[Fatturato])</f>
        <v>17000</v>
      </c>
      <c r="L4" t="str" cm="1">
        <f t="array" ref="L4:L17">_xlfn.UNIQUE(_xlfn._xlws.SORT(TBL_VenditeAuto2[Marca]))</f>
        <v>BMW</v>
      </c>
      <c r="M4" s="3" cm="1">
        <f t="array" ref="M4:M17">SUMIF(TBL_VenditeAuto2[Marca],_xlfn.ANCHORARRAY(L4),TBL_VenditeAuto2[Fatturato])</f>
        <v>35000</v>
      </c>
      <c r="N4" s="3"/>
      <c r="O4" s="11" t="s">
        <v>58</v>
      </c>
      <c r="P4" s="33">
        <f>COUNTIF(TBL_VenditeAuto2[Venditore],O4)</f>
        <v>1</v>
      </c>
    </row>
    <row r="5" spans="1:16" ht="15" customHeight="1" x14ac:dyDescent="0.25">
      <c r="A5" s="2" t="s">
        <v>19</v>
      </c>
      <c r="B5" s="2" t="s">
        <v>21</v>
      </c>
      <c r="C5" s="2" t="s">
        <v>22</v>
      </c>
      <c r="D5" s="37">
        <v>15000</v>
      </c>
      <c r="E5" s="2" t="s">
        <v>20</v>
      </c>
      <c r="F5" s="2" t="s">
        <v>1</v>
      </c>
      <c r="G5" s="1" t="s">
        <v>123</v>
      </c>
      <c r="I5" t="str">
        <v>Colombo</v>
      </c>
      <c r="J5" s="3">
        <v>139000</v>
      </c>
      <c r="L5" t="str">
        <v>Dacia</v>
      </c>
      <c r="M5" s="3">
        <v>14000</v>
      </c>
      <c r="N5" s="3"/>
    </row>
    <row r="6" spans="1:16" ht="15" customHeight="1" x14ac:dyDescent="0.25">
      <c r="A6" s="2" t="s">
        <v>43</v>
      </c>
      <c r="B6" s="2" t="s">
        <v>24</v>
      </c>
      <c r="C6" s="2" t="s">
        <v>25</v>
      </c>
      <c r="D6" s="37">
        <v>25000</v>
      </c>
      <c r="E6" s="2" t="s">
        <v>23</v>
      </c>
      <c r="F6" s="2" t="s">
        <v>2</v>
      </c>
      <c r="G6" s="1" t="s">
        <v>80</v>
      </c>
      <c r="I6" t="str">
        <v>De Angelis</v>
      </c>
      <c r="J6" s="3">
        <v>44000</v>
      </c>
      <c r="L6" t="str">
        <v>Fiat</v>
      </c>
      <c r="M6" s="3">
        <v>69000</v>
      </c>
      <c r="N6" s="3"/>
      <c r="O6" s="10" t="s">
        <v>14</v>
      </c>
      <c r="P6" s="9" t="s">
        <v>117</v>
      </c>
    </row>
    <row r="7" spans="1:16" ht="15" customHeight="1" x14ac:dyDescent="0.25">
      <c r="A7" s="2" t="s">
        <v>26</v>
      </c>
      <c r="B7" s="2" t="s">
        <v>24</v>
      </c>
      <c r="C7" s="2" t="s">
        <v>27</v>
      </c>
      <c r="D7" s="37">
        <v>18000</v>
      </c>
      <c r="E7" s="2" t="s">
        <v>23</v>
      </c>
      <c r="F7" s="2" t="s">
        <v>2</v>
      </c>
      <c r="G7" s="1" t="s">
        <v>81</v>
      </c>
      <c r="I7" t="str">
        <v>Esposito</v>
      </c>
      <c r="J7" s="3">
        <v>17000</v>
      </c>
      <c r="L7" t="str">
        <v>Ford</v>
      </c>
      <c r="M7" s="3">
        <v>76000</v>
      </c>
      <c r="N7" s="3"/>
      <c r="O7" s="11" t="s">
        <v>36</v>
      </c>
      <c r="P7" s="33">
        <f>COUNTIF(TBL_VenditeAuto2[Marca],O7)</f>
        <v>1</v>
      </c>
    </row>
    <row r="8" spans="1:16" ht="15" customHeight="1" x14ac:dyDescent="0.25">
      <c r="A8" s="2" t="s">
        <v>19</v>
      </c>
      <c r="B8" s="2" t="s">
        <v>28</v>
      </c>
      <c r="C8" s="2" t="s">
        <v>29</v>
      </c>
      <c r="D8" s="37">
        <v>20000</v>
      </c>
      <c r="E8" s="2" t="s">
        <v>20</v>
      </c>
      <c r="F8" s="2" t="s">
        <v>3</v>
      </c>
      <c r="G8" s="1" t="s">
        <v>82</v>
      </c>
      <c r="I8" t="str">
        <v>Greco</v>
      </c>
      <c r="J8" s="3">
        <v>38000</v>
      </c>
      <c r="L8" t="str">
        <v>Honda</v>
      </c>
      <c r="M8" s="3">
        <v>22000</v>
      </c>
      <c r="N8" s="3"/>
    </row>
    <row r="9" spans="1:16" ht="15" customHeight="1" x14ac:dyDescent="0.25">
      <c r="A9" s="2" t="s">
        <v>30</v>
      </c>
      <c r="B9" s="2" t="s">
        <v>31</v>
      </c>
      <c r="C9" s="2" t="s">
        <v>32</v>
      </c>
      <c r="D9" s="37">
        <v>17000</v>
      </c>
      <c r="E9" s="2" t="s">
        <v>20</v>
      </c>
      <c r="F9" s="2" t="s">
        <v>1</v>
      </c>
      <c r="G9" s="1" t="s">
        <v>83</v>
      </c>
      <c r="I9" t="str">
        <v>Leone</v>
      </c>
      <c r="J9" s="3">
        <v>53000</v>
      </c>
      <c r="L9" t="str">
        <v>Hyundai</v>
      </c>
      <c r="M9" s="3">
        <v>17000</v>
      </c>
      <c r="N9" s="3"/>
      <c r="O9" s="8" t="s">
        <v>56</v>
      </c>
      <c r="P9" s="11" t="s">
        <v>33</v>
      </c>
    </row>
    <row r="10" spans="1:16" ht="15" customHeight="1" x14ac:dyDescent="0.25">
      <c r="A10" s="2" t="s">
        <v>33</v>
      </c>
      <c r="B10" s="2" t="s">
        <v>34</v>
      </c>
      <c r="C10" s="2" t="s">
        <v>35</v>
      </c>
      <c r="D10" s="37">
        <v>16000</v>
      </c>
      <c r="E10" s="2" t="s">
        <v>23</v>
      </c>
      <c r="F10" s="2" t="s">
        <v>5</v>
      </c>
      <c r="G10" s="1" t="s">
        <v>84</v>
      </c>
      <c r="I10" t="str">
        <v>Monti</v>
      </c>
      <c r="J10" s="3">
        <v>32000</v>
      </c>
      <c r="L10" t="str">
        <v>Kia</v>
      </c>
      <c r="M10" s="3">
        <v>44000</v>
      </c>
      <c r="N10" s="3"/>
      <c r="O10" s="10" t="s">
        <v>14</v>
      </c>
      <c r="P10" s="11" t="s">
        <v>45</v>
      </c>
    </row>
    <row r="11" spans="1:16" ht="15" customHeight="1" x14ac:dyDescent="0.25">
      <c r="A11" s="2" t="s">
        <v>19</v>
      </c>
      <c r="B11" s="2" t="s">
        <v>36</v>
      </c>
      <c r="C11" s="2" t="s">
        <v>37</v>
      </c>
      <c r="D11" s="37">
        <v>14000</v>
      </c>
      <c r="E11" s="2" t="s">
        <v>20</v>
      </c>
      <c r="F11" s="2" t="s">
        <v>6</v>
      </c>
      <c r="G11" s="1" t="s">
        <v>85</v>
      </c>
      <c r="I11" t="str">
        <v>Moretti</v>
      </c>
      <c r="J11" s="3">
        <v>13000</v>
      </c>
      <c r="L11" t="str">
        <v>Nissan</v>
      </c>
      <c r="M11" s="3">
        <v>13000</v>
      </c>
      <c r="N11" s="3"/>
      <c r="O11" s="9" t="s">
        <v>117</v>
      </c>
      <c r="P11" s="33">
        <f>COUNTIFS(TBL_VenditeAuto2[Venditore],P9,TBL_VenditeAuto2[Marca],P10)</f>
        <v>1</v>
      </c>
    </row>
    <row r="12" spans="1:16" ht="15" customHeight="1" x14ac:dyDescent="0.25">
      <c r="A12" s="2" t="s">
        <v>38</v>
      </c>
      <c r="B12" s="2" t="s">
        <v>39</v>
      </c>
      <c r="C12" s="2" t="s">
        <v>40</v>
      </c>
      <c r="D12" s="37">
        <v>13000</v>
      </c>
      <c r="E12" s="2" t="s">
        <v>23</v>
      </c>
      <c r="F12" s="2" t="s">
        <v>7</v>
      </c>
      <c r="G12" s="1" t="s">
        <v>86</v>
      </c>
      <c r="I12" t="str">
        <v>Russo</v>
      </c>
      <c r="J12" s="3">
        <v>91000</v>
      </c>
      <c r="L12" t="str">
        <v>Renault</v>
      </c>
      <c r="M12" s="3">
        <v>16000</v>
      </c>
      <c r="N12" s="3"/>
    </row>
    <row r="13" spans="1:16" ht="15" customHeight="1" x14ac:dyDescent="0.25">
      <c r="A13" s="2" t="s">
        <v>44</v>
      </c>
      <c r="B13" s="2" t="s">
        <v>41</v>
      </c>
      <c r="C13" s="2" t="s">
        <v>42</v>
      </c>
      <c r="D13" s="37">
        <v>18000</v>
      </c>
      <c r="E13" s="2" t="s">
        <v>23</v>
      </c>
      <c r="F13" s="2" t="s">
        <v>2</v>
      </c>
      <c r="G13" s="1" t="s">
        <v>87</v>
      </c>
      <c r="I13" t="str">
        <v>Zanichelli</v>
      </c>
      <c r="J13" s="3">
        <v>59000</v>
      </c>
      <c r="L13" t="str">
        <v>Seat</v>
      </c>
      <c r="M13" s="3">
        <v>17000</v>
      </c>
      <c r="N13" s="3"/>
    </row>
    <row r="14" spans="1:16" ht="15" customHeight="1" x14ac:dyDescent="0.25">
      <c r="A14" s="2" t="s">
        <v>43</v>
      </c>
      <c r="B14" s="2" t="s">
        <v>17</v>
      </c>
      <c r="C14" s="2" t="s">
        <v>18</v>
      </c>
      <c r="D14" s="37">
        <v>28000</v>
      </c>
      <c r="E14" s="2" t="s">
        <v>20</v>
      </c>
      <c r="F14" s="2" t="s">
        <v>74</v>
      </c>
      <c r="G14" s="1" t="s">
        <v>124</v>
      </c>
      <c r="J14" s="3"/>
      <c r="L14" t="str">
        <v>Skoda</v>
      </c>
      <c r="M14" s="3">
        <v>46000</v>
      </c>
      <c r="N14" s="3"/>
    </row>
    <row r="15" spans="1:16" ht="15" customHeight="1" x14ac:dyDescent="0.25">
      <c r="A15" s="2" t="s">
        <v>44</v>
      </c>
      <c r="B15" s="2" t="s">
        <v>21</v>
      </c>
      <c r="C15" s="2" t="s">
        <v>22</v>
      </c>
      <c r="D15" s="37">
        <v>20000</v>
      </c>
      <c r="E15" s="2" t="s">
        <v>16</v>
      </c>
      <c r="F15" s="2" t="s">
        <v>8</v>
      </c>
      <c r="G15" s="1" t="s">
        <v>79</v>
      </c>
      <c r="J15" s="3"/>
      <c r="L15" t="str">
        <v>Suzuki</v>
      </c>
      <c r="M15" s="3">
        <v>18000</v>
      </c>
      <c r="N15" s="3"/>
    </row>
    <row r="16" spans="1:16" ht="15" customHeight="1" x14ac:dyDescent="0.25">
      <c r="A16" s="2" t="s">
        <v>19</v>
      </c>
      <c r="B16" s="2" t="s">
        <v>46</v>
      </c>
      <c r="C16" s="2" t="s">
        <v>47</v>
      </c>
      <c r="D16" s="37">
        <v>19000</v>
      </c>
      <c r="E16" s="2" t="s">
        <v>16</v>
      </c>
      <c r="F16" s="2" t="s">
        <v>9</v>
      </c>
      <c r="G16" s="1" t="s">
        <v>88</v>
      </c>
      <c r="J16" s="3"/>
      <c r="L16" t="str">
        <v>Toyota</v>
      </c>
      <c r="M16" s="3">
        <v>41000</v>
      </c>
      <c r="N16" s="3"/>
    </row>
    <row r="17" spans="1:15" ht="15" customHeight="1" x14ac:dyDescent="0.25">
      <c r="A17" s="2" t="s">
        <v>33</v>
      </c>
      <c r="B17" s="2" t="s">
        <v>48</v>
      </c>
      <c r="C17" s="2" t="s">
        <v>49</v>
      </c>
      <c r="D17" s="37">
        <v>22000</v>
      </c>
      <c r="E17" s="2" t="s">
        <v>20</v>
      </c>
      <c r="F17" s="2" t="s">
        <v>10</v>
      </c>
      <c r="G17" s="1" t="s">
        <v>89</v>
      </c>
      <c r="J17" s="3"/>
      <c r="L17" t="str">
        <v>Volkswagen</v>
      </c>
      <c r="M17" s="3">
        <v>75000</v>
      </c>
      <c r="N17" s="3"/>
    </row>
    <row r="18" spans="1:15" ht="15" customHeight="1" x14ac:dyDescent="0.25">
      <c r="A18" s="2" t="s">
        <v>33</v>
      </c>
      <c r="B18" s="2" t="s">
        <v>17</v>
      </c>
      <c r="C18" s="2" t="s">
        <v>18</v>
      </c>
      <c r="D18" s="37">
        <v>15000</v>
      </c>
      <c r="E18" s="2" t="s">
        <v>20</v>
      </c>
      <c r="F18" s="2" t="s">
        <v>12</v>
      </c>
      <c r="G18" s="1" t="s">
        <v>125</v>
      </c>
    </row>
    <row r="19" spans="1:15" ht="15" customHeight="1" x14ac:dyDescent="0.25">
      <c r="A19" s="2" t="s">
        <v>58</v>
      </c>
      <c r="B19" s="2" t="s">
        <v>50</v>
      </c>
      <c r="C19" s="2" t="s">
        <v>51</v>
      </c>
      <c r="D19" s="37">
        <v>17000</v>
      </c>
      <c r="E19" s="2" t="s">
        <v>23</v>
      </c>
      <c r="F19" s="2" t="s">
        <v>13</v>
      </c>
      <c r="G19" s="1" t="s">
        <v>90</v>
      </c>
    </row>
    <row r="20" spans="1:15" ht="15" customHeight="1" x14ac:dyDescent="0.25">
      <c r="A20" s="2" t="s">
        <v>26</v>
      </c>
      <c r="B20" s="2" t="s">
        <v>45</v>
      </c>
      <c r="C20" s="2" t="s">
        <v>52</v>
      </c>
      <c r="D20" s="37">
        <v>14000</v>
      </c>
      <c r="E20" s="2" t="s">
        <v>16</v>
      </c>
      <c r="F20" s="2" t="s">
        <v>8</v>
      </c>
      <c r="G20" s="1" t="s">
        <v>91</v>
      </c>
      <c r="I20" s="29" t="s">
        <v>73</v>
      </c>
    </row>
    <row r="21" spans="1:15" ht="15" customHeight="1" x14ac:dyDescent="0.25">
      <c r="A21" s="2" t="s">
        <v>59</v>
      </c>
      <c r="B21" s="2" t="s">
        <v>46</v>
      </c>
      <c r="C21" s="2" t="s">
        <v>53</v>
      </c>
      <c r="D21" s="37">
        <v>27000</v>
      </c>
      <c r="E21" s="2" t="s">
        <v>16</v>
      </c>
      <c r="F21" s="2" t="s">
        <v>9</v>
      </c>
      <c r="G21" s="1" t="s">
        <v>92</v>
      </c>
      <c r="I21" s="8" t="s">
        <v>56</v>
      </c>
      <c r="J21" s="17" t="s">
        <v>14</v>
      </c>
      <c r="K21" s="17" t="s">
        <v>15</v>
      </c>
      <c r="L21" s="18" t="s">
        <v>60</v>
      </c>
      <c r="M21" s="17" t="s">
        <v>75</v>
      </c>
      <c r="N21" s="17" t="s">
        <v>99</v>
      </c>
      <c r="O21" s="19" t="s">
        <v>77</v>
      </c>
    </row>
    <row r="22" spans="1:15" ht="15" customHeight="1" x14ac:dyDescent="0.25">
      <c r="A22" s="2" t="s">
        <v>33</v>
      </c>
      <c r="B22" s="2" t="s">
        <v>45</v>
      </c>
      <c r="C22" s="2" t="s">
        <v>54</v>
      </c>
      <c r="D22" s="37">
        <v>30000</v>
      </c>
      <c r="E22" s="2" t="s">
        <v>16</v>
      </c>
      <c r="F22" s="2" t="s">
        <v>8</v>
      </c>
      <c r="G22" s="1" t="s">
        <v>93</v>
      </c>
      <c r="I22" s="12" t="s">
        <v>26</v>
      </c>
      <c r="J22" t="str" cm="1">
        <f t="array" ref="J22:O24">_xlfn._xlws.FILTER(TBL_VenditeAuto2[[Marca]:[Codice]],TBL_VenditeAuto2[Venditore]=I22,"")</f>
        <v>Fiat</v>
      </c>
      <c r="K22" t="str">
        <v>Panda</v>
      </c>
      <c r="L22" s="3">
        <v>12000</v>
      </c>
      <c r="M22" t="str">
        <v>Centro</v>
      </c>
      <c r="N22" t="str">
        <v>Roma</v>
      </c>
      <c r="O22" t="str">
        <v>A7F3B9</v>
      </c>
    </row>
    <row r="23" spans="1:15" ht="15" customHeight="1" x14ac:dyDescent="0.25">
      <c r="A23" s="2" t="s">
        <v>19</v>
      </c>
      <c r="B23" s="2" t="s">
        <v>21</v>
      </c>
      <c r="C23" s="2" t="s">
        <v>55</v>
      </c>
      <c r="D23" s="37">
        <v>23000</v>
      </c>
      <c r="E23" s="2" t="s">
        <v>20</v>
      </c>
      <c r="F23" s="2" t="s">
        <v>1</v>
      </c>
      <c r="G23" s="1" t="s">
        <v>94</v>
      </c>
      <c r="I23" s="7"/>
      <c r="J23" t="str">
        <v>Volkswagen</v>
      </c>
      <c r="K23" t="str">
        <v>Polo</v>
      </c>
      <c r="L23" s="3">
        <v>18000</v>
      </c>
      <c r="M23" t="str">
        <v>Nord</v>
      </c>
      <c r="N23" t="str">
        <v>Milano</v>
      </c>
      <c r="O23" t="str">
        <v>Q1K8R7</v>
      </c>
    </row>
    <row r="24" spans="1:15" ht="15" customHeight="1" x14ac:dyDescent="0.25">
      <c r="A24" s="2" t="s">
        <v>59</v>
      </c>
      <c r="B24" s="2" t="s">
        <v>17</v>
      </c>
      <c r="C24" s="2" t="s">
        <v>18</v>
      </c>
      <c r="D24" s="37">
        <v>14000</v>
      </c>
      <c r="E24" s="2" t="s">
        <v>16</v>
      </c>
      <c r="F24" s="2" t="s">
        <v>4</v>
      </c>
      <c r="G24" s="1" t="s">
        <v>126</v>
      </c>
      <c r="J24" t="str">
        <v>Kia</v>
      </c>
      <c r="K24" t="str">
        <v>Picanto</v>
      </c>
      <c r="L24" s="3">
        <v>14000</v>
      </c>
      <c r="M24" t="str">
        <v>Centro</v>
      </c>
      <c r="N24" t="str">
        <v>Ancona</v>
      </c>
      <c r="O24" t="str">
        <v>K8E2T1</v>
      </c>
    </row>
    <row r="25" spans="1:15" ht="15" customHeight="1" x14ac:dyDescent="0.25">
      <c r="A25" s="2" t="s">
        <v>64</v>
      </c>
      <c r="B25" s="2" t="s">
        <v>24</v>
      </c>
      <c r="C25" s="2" t="s">
        <v>65</v>
      </c>
      <c r="D25" s="37">
        <v>32000</v>
      </c>
      <c r="E25" s="2" t="s">
        <v>23</v>
      </c>
      <c r="F25" s="2" t="s">
        <v>11</v>
      </c>
      <c r="G25" s="1" t="s">
        <v>95</v>
      </c>
      <c r="L25" s="3"/>
    </row>
    <row r="26" spans="1:15" ht="15" customHeight="1" x14ac:dyDescent="0.25">
      <c r="A26" s="2" t="s">
        <v>33</v>
      </c>
      <c r="B26" s="2" t="s">
        <v>28</v>
      </c>
      <c r="C26" s="2" t="s">
        <v>67</v>
      </c>
      <c r="D26" s="37">
        <v>21000</v>
      </c>
      <c r="E26" s="2" t="s">
        <v>20</v>
      </c>
      <c r="F26" s="2" t="s">
        <v>66</v>
      </c>
      <c r="G26" s="1" t="s">
        <v>96</v>
      </c>
      <c r="L26" s="3"/>
    </row>
    <row r="27" spans="1:15" ht="15" customHeight="1" x14ac:dyDescent="0.25">
      <c r="A27" s="2" t="s">
        <v>59</v>
      </c>
      <c r="B27" s="2" t="s">
        <v>21</v>
      </c>
      <c r="C27" s="2" t="s">
        <v>68</v>
      </c>
      <c r="D27" s="37">
        <v>18000</v>
      </c>
      <c r="E27" s="2" t="s">
        <v>16</v>
      </c>
      <c r="F27" s="2" t="s">
        <v>9</v>
      </c>
      <c r="G27" s="1" t="s">
        <v>97</v>
      </c>
      <c r="L27" s="3"/>
    </row>
    <row r="28" spans="1:15" ht="15" customHeight="1" x14ac:dyDescent="0.25">
      <c r="A28" s="2" t="s">
        <v>33</v>
      </c>
      <c r="B28" s="2" t="s">
        <v>69</v>
      </c>
      <c r="C28" s="2" t="s">
        <v>70</v>
      </c>
      <c r="D28" s="37">
        <v>35000</v>
      </c>
      <c r="E28" s="2" t="s">
        <v>23</v>
      </c>
      <c r="F28" s="2" t="s">
        <v>5</v>
      </c>
      <c r="G28" s="1" t="s">
        <v>98</v>
      </c>
      <c r="I28" s="29" t="s">
        <v>76</v>
      </c>
    </row>
    <row r="29" spans="1:15" x14ac:dyDescent="0.25">
      <c r="I29" s="19" t="s">
        <v>77</v>
      </c>
      <c r="J29" s="20" t="s">
        <v>56</v>
      </c>
      <c r="K29" s="17" t="s">
        <v>14</v>
      </c>
      <c r="L29" s="17" t="s">
        <v>15</v>
      </c>
      <c r="M29" s="18" t="s">
        <v>60</v>
      </c>
      <c r="N29" s="17" t="s">
        <v>75</v>
      </c>
      <c r="O29" s="17" t="s">
        <v>99</v>
      </c>
    </row>
    <row r="30" spans="1:15" x14ac:dyDescent="0.25">
      <c r="I30" s="12" t="s">
        <v>91</v>
      </c>
      <c r="J30" t="str" cm="1">
        <f t="array" ref="J30:O30">_xlfn.XLOOKUP(I30,TBL_VenditeAuto2[Codice],TBL_VenditeAuto2[[Venditore]:[Città]],"")</f>
        <v>De Angelis</v>
      </c>
      <c r="K30" t="str">
        <v>Kia</v>
      </c>
      <c r="L30" s="3" t="str">
        <v>Picanto</v>
      </c>
      <c r="M30" s="3">
        <v>14000</v>
      </c>
      <c r="N30" t="str">
        <v>Centro</v>
      </c>
      <c r="O30" t="str">
        <v>Ancona</v>
      </c>
    </row>
  </sheetData>
  <mergeCells count="2">
    <mergeCell ref="O2:P2"/>
    <mergeCell ref="A1:G2"/>
  </mergeCells>
  <conditionalFormatting sqref="J4:J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{3B9654EA-4EA8-411B-A9A6-B2DE222F2215}</x14:id>
        </ext>
      </extLst>
    </cfRule>
  </conditionalFormatting>
  <conditionalFormatting sqref="M4:M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{769ABAB2-3E48-401F-883B-567D12C4C59B}</x14:id>
        </ext>
      </extLst>
    </cfRule>
  </conditionalFormatting>
  <dataValidations count="3">
    <dataValidation type="list" allowBlank="1" showInputMessage="1" showErrorMessage="1" sqref="O7 P10" xr:uid="{3245488B-1B4B-4C68-A478-ACF3B59E1086}">
      <formula1>_xlfn.ANCHORARRAY($L$4)</formula1>
    </dataValidation>
    <dataValidation type="list" allowBlank="1" showInputMessage="1" showErrorMessage="1" sqref="O4 P9 I22" xr:uid="{405CDC5E-34F8-4F7A-8558-84CFED3E4744}">
      <formula1>_xlfn.ANCHORARRAY($I$4)</formula1>
    </dataValidation>
    <dataValidation type="list" allowBlank="1" showInputMessage="1" showErrorMessage="1" sqref="I30" xr:uid="{4F17F434-3BA4-4D7C-8BDE-DC0692BD7BEC}">
      <formula1>$G$4:$G$28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9654EA-4EA8-411B-A9A6-B2DE222F22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J4:J19</xm:sqref>
        </x14:conditionalFormatting>
        <x14:conditionalFormatting xmlns:xm="http://schemas.microsoft.com/office/excel/2006/main">
          <x14:cfRule type="dataBar" id="{769ABAB2-3E48-401F-883B-567D12C4C5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M4:M19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62DD-3391-4BFC-8190-E93D1649433B}">
  <dimension ref="A1:W28"/>
  <sheetViews>
    <sheetView showGridLines="0" zoomScale="115" zoomScaleNormal="115" workbookViewId="0">
      <selection sqref="A1:G2"/>
    </sheetView>
  </sheetViews>
  <sheetFormatPr defaultColWidth="25.5703125" defaultRowHeight="15" x14ac:dyDescent="0.25"/>
  <cols>
    <col min="1" max="1" width="10.140625" bestFit="1" customWidth="1"/>
    <col min="2" max="2" width="11.5703125" style="3" bestFit="1" customWidth="1"/>
    <col min="3" max="3" width="12.28515625" customWidth="1"/>
    <col min="4" max="4" width="13.85546875" customWidth="1"/>
    <col min="5" max="5" width="7" bestFit="1" customWidth="1"/>
    <col min="6" max="6" width="9.5703125" customWidth="1"/>
    <col min="7" max="7" width="9" bestFit="1" customWidth="1"/>
    <col min="8" max="8" width="6.85546875" customWidth="1"/>
    <col min="9" max="9" width="9.85546875" bestFit="1" customWidth="1"/>
    <col min="10" max="10" width="5.42578125" bestFit="1" customWidth="1"/>
    <col min="11" max="11" width="6.140625" bestFit="1" customWidth="1"/>
    <col min="12" max="12" width="4.28515625" bestFit="1" customWidth="1"/>
    <col min="13" max="13" width="5" bestFit="1" customWidth="1"/>
    <col min="14" max="14" width="7" bestFit="1" customWidth="1"/>
    <col min="15" max="15" width="8.42578125" bestFit="1" customWidth="1"/>
    <col min="16" max="16" width="3.85546875" bestFit="1" customWidth="1"/>
    <col min="17" max="17" width="7.28515625" bestFit="1" customWidth="1"/>
    <col min="18" max="18" width="7.7109375" bestFit="1" customWidth="1"/>
    <col min="19" max="19" width="4.85546875" bestFit="1" customWidth="1"/>
    <col min="20" max="20" width="6.5703125" bestFit="1" customWidth="1"/>
    <col min="21" max="22" width="6.85546875" bestFit="1" customWidth="1"/>
    <col min="23" max="23" width="11.5703125" bestFit="1" customWidth="1"/>
  </cols>
  <sheetData>
    <row r="1" spans="1:23" ht="15" customHeight="1" x14ac:dyDescent="0.25">
      <c r="A1" s="47" t="s">
        <v>61</v>
      </c>
      <c r="B1" s="47"/>
      <c r="C1" s="47"/>
      <c r="D1" s="47"/>
      <c r="E1" s="47"/>
      <c r="F1" s="47"/>
      <c r="G1" s="47"/>
    </row>
    <row r="2" spans="1:23" ht="15" customHeight="1" x14ac:dyDescent="0.25">
      <c r="A2" s="47"/>
      <c r="B2" s="47"/>
      <c r="C2" s="47"/>
      <c r="D2" s="47"/>
      <c r="E2" s="47"/>
      <c r="F2" s="47"/>
      <c r="G2" s="47"/>
    </row>
    <row r="3" spans="1:23" ht="15" customHeight="1" x14ac:dyDescent="0.25">
      <c r="A3" s="5" t="s">
        <v>56</v>
      </c>
      <c r="B3" s="5" t="s">
        <v>14</v>
      </c>
      <c r="C3" s="5" t="s">
        <v>15</v>
      </c>
      <c r="D3" s="4" t="s">
        <v>60</v>
      </c>
      <c r="E3" s="5" t="s">
        <v>75</v>
      </c>
      <c r="F3" s="5" t="s">
        <v>99</v>
      </c>
      <c r="G3" s="5" t="s">
        <v>77</v>
      </c>
      <c r="M3" s="36" t="s">
        <v>119</v>
      </c>
      <c r="T3" s="38" t="s">
        <v>122</v>
      </c>
    </row>
    <row r="4" spans="1:23" ht="15" customHeight="1" x14ac:dyDescent="0.25">
      <c r="A4" s="2" t="s">
        <v>26</v>
      </c>
      <c r="B4" s="2" t="s">
        <v>17</v>
      </c>
      <c r="C4" s="2" t="s">
        <v>18</v>
      </c>
      <c r="D4" s="37">
        <v>12000</v>
      </c>
      <c r="E4" s="2" t="s">
        <v>16</v>
      </c>
      <c r="F4" s="2" t="s">
        <v>0</v>
      </c>
      <c r="G4" s="1" t="s">
        <v>78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5" customHeight="1" x14ac:dyDescent="0.25">
      <c r="A5" s="2" t="s">
        <v>19</v>
      </c>
      <c r="B5" s="2" t="s">
        <v>21</v>
      </c>
      <c r="C5" s="2" t="s">
        <v>22</v>
      </c>
      <c r="D5" s="37">
        <v>15000</v>
      </c>
      <c r="E5" s="2" t="s">
        <v>20</v>
      </c>
      <c r="F5" s="2" t="s">
        <v>1</v>
      </c>
      <c r="G5" s="1" t="s">
        <v>123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5" customHeight="1" x14ac:dyDescent="0.25">
      <c r="A6" s="2" t="s">
        <v>43</v>
      </c>
      <c r="B6" s="2" t="s">
        <v>24</v>
      </c>
      <c r="C6" s="2" t="s">
        <v>25</v>
      </c>
      <c r="D6" s="37">
        <v>25000</v>
      </c>
      <c r="E6" s="2" t="s">
        <v>23</v>
      </c>
      <c r="F6" s="2" t="s">
        <v>2</v>
      </c>
      <c r="G6" s="1" t="s">
        <v>80</v>
      </c>
      <c r="J6" s="49" t="s">
        <v>14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15" customHeight="1" x14ac:dyDescent="0.25">
      <c r="A7" s="2" t="s">
        <v>26</v>
      </c>
      <c r="B7" s="2" t="s">
        <v>24</v>
      </c>
      <c r="C7" s="2" t="s">
        <v>27</v>
      </c>
      <c r="D7" s="37">
        <v>18000</v>
      </c>
      <c r="E7" s="2" t="s">
        <v>23</v>
      </c>
      <c r="F7" s="2" t="s">
        <v>2</v>
      </c>
      <c r="G7" s="1" t="s">
        <v>81</v>
      </c>
      <c r="I7" s="8" t="s">
        <v>56</v>
      </c>
    </row>
    <row r="8" spans="1:23" ht="15" customHeight="1" x14ac:dyDescent="0.25">
      <c r="A8" s="2" t="s">
        <v>19</v>
      </c>
      <c r="B8" s="2" t="s">
        <v>28</v>
      </c>
      <c r="C8" s="2" t="s">
        <v>29</v>
      </c>
      <c r="D8" s="37">
        <v>20000</v>
      </c>
      <c r="E8" s="2" t="s">
        <v>20</v>
      </c>
      <c r="F8" s="2" t="s">
        <v>3</v>
      </c>
      <c r="G8" s="1" t="s">
        <v>82</v>
      </c>
    </row>
    <row r="9" spans="1:23" ht="15" customHeight="1" x14ac:dyDescent="0.25">
      <c r="A9" s="2" t="s">
        <v>30</v>
      </c>
      <c r="B9" s="2" t="s">
        <v>31</v>
      </c>
      <c r="C9" s="2" t="s">
        <v>32</v>
      </c>
      <c r="D9" s="37">
        <v>17000</v>
      </c>
      <c r="E9" s="2" t="s">
        <v>20</v>
      </c>
      <c r="F9" s="2" t="s">
        <v>1</v>
      </c>
      <c r="G9" s="1" t="s">
        <v>83</v>
      </c>
    </row>
    <row r="10" spans="1:23" ht="15" customHeight="1" x14ac:dyDescent="0.25">
      <c r="A10" s="2" t="s">
        <v>33</v>
      </c>
      <c r="B10" s="2" t="s">
        <v>34</v>
      </c>
      <c r="C10" s="2" t="s">
        <v>35</v>
      </c>
      <c r="D10" s="37">
        <v>16000</v>
      </c>
      <c r="E10" s="2" t="s">
        <v>23</v>
      </c>
      <c r="F10" s="2" t="s">
        <v>5</v>
      </c>
      <c r="G10" s="1" t="s">
        <v>84</v>
      </c>
    </row>
    <row r="11" spans="1:23" ht="15" customHeight="1" x14ac:dyDescent="0.25">
      <c r="A11" s="2" t="s">
        <v>19</v>
      </c>
      <c r="B11" s="2" t="s">
        <v>36</v>
      </c>
      <c r="C11" s="2" t="s">
        <v>37</v>
      </c>
      <c r="D11" s="37">
        <v>14000</v>
      </c>
      <c r="E11" s="2" t="s">
        <v>20</v>
      </c>
      <c r="F11" s="2" t="s">
        <v>6</v>
      </c>
      <c r="G11" s="1" t="s">
        <v>85</v>
      </c>
    </row>
    <row r="12" spans="1:23" ht="15" customHeight="1" x14ac:dyDescent="0.25">
      <c r="A12" s="2" t="s">
        <v>38</v>
      </c>
      <c r="B12" s="2" t="s">
        <v>39</v>
      </c>
      <c r="C12" s="2" t="s">
        <v>40</v>
      </c>
      <c r="D12" s="37">
        <v>13000</v>
      </c>
      <c r="E12" s="2" t="s">
        <v>23</v>
      </c>
      <c r="F12" s="2" t="s">
        <v>7</v>
      </c>
      <c r="G12" s="1" t="s">
        <v>86</v>
      </c>
    </row>
    <row r="13" spans="1:23" ht="15" customHeight="1" x14ac:dyDescent="0.25">
      <c r="A13" s="2" t="s">
        <v>44</v>
      </c>
      <c r="B13" s="2" t="s">
        <v>41</v>
      </c>
      <c r="C13" s="2" t="s">
        <v>42</v>
      </c>
      <c r="D13" s="37">
        <v>18000</v>
      </c>
      <c r="E13" s="2" t="s">
        <v>23</v>
      </c>
      <c r="F13" s="2" t="s">
        <v>2</v>
      </c>
      <c r="G13" s="1" t="s">
        <v>87</v>
      </c>
    </row>
    <row r="14" spans="1:23" ht="15" customHeight="1" x14ac:dyDescent="0.25">
      <c r="A14" s="2" t="s">
        <v>43</v>
      </c>
      <c r="B14" s="2" t="s">
        <v>17</v>
      </c>
      <c r="C14" s="2" t="s">
        <v>18</v>
      </c>
      <c r="D14" s="37">
        <v>28000</v>
      </c>
      <c r="E14" s="2" t="s">
        <v>20</v>
      </c>
      <c r="F14" s="2" t="s">
        <v>74</v>
      </c>
      <c r="G14" s="1" t="s">
        <v>124</v>
      </c>
    </row>
    <row r="15" spans="1:23" ht="15" customHeight="1" x14ac:dyDescent="0.25">
      <c r="A15" s="2" t="s">
        <v>44</v>
      </c>
      <c r="B15" s="2" t="s">
        <v>21</v>
      </c>
      <c r="C15" s="2" t="s">
        <v>22</v>
      </c>
      <c r="D15" s="37">
        <v>20000</v>
      </c>
      <c r="E15" s="2" t="s">
        <v>16</v>
      </c>
      <c r="F15" s="2" t="s">
        <v>8</v>
      </c>
      <c r="G15" s="1" t="s">
        <v>79</v>
      </c>
    </row>
    <row r="16" spans="1:23" ht="15" customHeight="1" x14ac:dyDescent="0.25">
      <c r="A16" s="2" t="s">
        <v>19</v>
      </c>
      <c r="B16" s="2" t="s">
        <v>46</v>
      </c>
      <c r="C16" s="2" t="s">
        <v>47</v>
      </c>
      <c r="D16" s="37">
        <v>19000</v>
      </c>
      <c r="E16" s="2" t="s">
        <v>16</v>
      </c>
      <c r="F16" s="2" t="s">
        <v>9</v>
      </c>
      <c r="G16" s="1" t="s">
        <v>88</v>
      </c>
    </row>
    <row r="17" spans="1:7" ht="15" customHeight="1" x14ac:dyDescent="0.25">
      <c r="A17" s="2" t="s">
        <v>33</v>
      </c>
      <c r="B17" s="2" t="s">
        <v>48</v>
      </c>
      <c r="C17" s="2" t="s">
        <v>49</v>
      </c>
      <c r="D17" s="37">
        <v>22000</v>
      </c>
      <c r="E17" s="2" t="s">
        <v>20</v>
      </c>
      <c r="F17" s="2" t="s">
        <v>10</v>
      </c>
      <c r="G17" s="1" t="s">
        <v>89</v>
      </c>
    </row>
    <row r="18" spans="1:7" ht="15" customHeight="1" x14ac:dyDescent="0.25">
      <c r="A18" s="2" t="s">
        <v>33</v>
      </c>
      <c r="B18" s="2" t="s">
        <v>17</v>
      </c>
      <c r="C18" s="2" t="s">
        <v>18</v>
      </c>
      <c r="D18" s="37">
        <v>15000</v>
      </c>
      <c r="E18" s="2" t="s">
        <v>20</v>
      </c>
      <c r="F18" s="2" t="s">
        <v>12</v>
      </c>
      <c r="G18" s="1" t="s">
        <v>125</v>
      </c>
    </row>
    <row r="19" spans="1:7" ht="15" customHeight="1" x14ac:dyDescent="0.25">
      <c r="A19" s="2" t="s">
        <v>58</v>
      </c>
      <c r="B19" s="2" t="s">
        <v>50</v>
      </c>
      <c r="C19" s="2" t="s">
        <v>51</v>
      </c>
      <c r="D19" s="37">
        <v>17000</v>
      </c>
      <c r="E19" s="2" t="s">
        <v>23</v>
      </c>
      <c r="F19" s="2" t="s">
        <v>13</v>
      </c>
      <c r="G19" s="1" t="s">
        <v>90</v>
      </c>
    </row>
    <row r="20" spans="1:7" ht="15" customHeight="1" x14ac:dyDescent="0.25">
      <c r="A20" s="2" t="s">
        <v>26</v>
      </c>
      <c r="B20" s="2" t="s">
        <v>45</v>
      </c>
      <c r="C20" s="2" t="s">
        <v>52</v>
      </c>
      <c r="D20" s="37">
        <v>14000</v>
      </c>
      <c r="E20" s="2" t="s">
        <v>16</v>
      </c>
      <c r="F20" s="2" t="s">
        <v>8</v>
      </c>
      <c r="G20" s="1" t="s">
        <v>91</v>
      </c>
    </row>
    <row r="21" spans="1:7" ht="15" customHeight="1" x14ac:dyDescent="0.25">
      <c r="A21" s="2" t="s">
        <v>59</v>
      </c>
      <c r="B21" s="2" t="s">
        <v>46</v>
      </c>
      <c r="C21" s="2" t="s">
        <v>53</v>
      </c>
      <c r="D21" s="37">
        <v>27000</v>
      </c>
      <c r="E21" s="2" t="s">
        <v>16</v>
      </c>
      <c r="F21" s="2" t="s">
        <v>9</v>
      </c>
      <c r="G21" s="1" t="s">
        <v>92</v>
      </c>
    </row>
    <row r="22" spans="1:7" ht="15" customHeight="1" x14ac:dyDescent="0.25">
      <c r="A22" s="2" t="s">
        <v>33</v>
      </c>
      <c r="B22" s="2" t="s">
        <v>45</v>
      </c>
      <c r="C22" s="2" t="s">
        <v>54</v>
      </c>
      <c r="D22" s="37">
        <v>30000</v>
      </c>
      <c r="E22" s="2" t="s">
        <v>16</v>
      </c>
      <c r="F22" s="2" t="s">
        <v>8</v>
      </c>
      <c r="G22" s="1" t="s">
        <v>93</v>
      </c>
    </row>
    <row r="23" spans="1:7" ht="15" customHeight="1" x14ac:dyDescent="0.25">
      <c r="A23" s="2" t="s">
        <v>19</v>
      </c>
      <c r="B23" s="2" t="s">
        <v>21</v>
      </c>
      <c r="C23" s="2" t="s">
        <v>55</v>
      </c>
      <c r="D23" s="37">
        <v>23000</v>
      </c>
      <c r="E23" s="2" t="s">
        <v>20</v>
      </c>
      <c r="F23" s="2" t="s">
        <v>1</v>
      </c>
      <c r="G23" s="1" t="s">
        <v>94</v>
      </c>
    </row>
    <row r="24" spans="1:7" ht="15" customHeight="1" x14ac:dyDescent="0.25">
      <c r="A24" s="2" t="s">
        <v>59</v>
      </c>
      <c r="B24" s="2" t="s">
        <v>17</v>
      </c>
      <c r="C24" s="2" t="s">
        <v>18</v>
      </c>
      <c r="D24" s="37">
        <v>14000</v>
      </c>
      <c r="E24" s="2" t="s">
        <v>16</v>
      </c>
      <c r="F24" s="2" t="s">
        <v>4</v>
      </c>
      <c r="G24" s="1" t="s">
        <v>126</v>
      </c>
    </row>
    <row r="25" spans="1:7" ht="15" customHeight="1" x14ac:dyDescent="0.25">
      <c r="A25" s="2" t="s">
        <v>64</v>
      </c>
      <c r="B25" s="2" t="s">
        <v>24</v>
      </c>
      <c r="C25" s="2" t="s">
        <v>65</v>
      </c>
      <c r="D25" s="37">
        <v>32000</v>
      </c>
      <c r="E25" s="2" t="s">
        <v>23</v>
      </c>
      <c r="F25" s="2" t="s">
        <v>11</v>
      </c>
      <c r="G25" s="1" t="s">
        <v>95</v>
      </c>
    </row>
    <row r="26" spans="1:7" ht="15" customHeight="1" x14ac:dyDescent="0.25">
      <c r="A26" s="2" t="s">
        <v>33</v>
      </c>
      <c r="B26" s="2" t="s">
        <v>28</v>
      </c>
      <c r="C26" s="2" t="s">
        <v>67</v>
      </c>
      <c r="D26" s="37">
        <v>21000</v>
      </c>
      <c r="E26" s="2" t="s">
        <v>20</v>
      </c>
      <c r="F26" s="2" t="s">
        <v>66</v>
      </c>
      <c r="G26" s="1" t="s">
        <v>96</v>
      </c>
    </row>
    <row r="27" spans="1:7" ht="15" customHeight="1" x14ac:dyDescent="0.25">
      <c r="A27" s="2" t="s">
        <v>59</v>
      </c>
      <c r="B27" s="2" t="s">
        <v>21</v>
      </c>
      <c r="C27" s="2" t="s">
        <v>68</v>
      </c>
      <c r="D27" s="37">
        <v>18000</v>
      </c>
      <c r="E27" s="2" t="s">
        <v>16</v>
      </c>
      <c r="F27" s="2" t="s">
        <v>9</v>
      </c>
      <c r="G27" s="1" t="s">
        <v>97</v>
      </c>
    </row>
    <row r="28" spans="1:7" ht="15" customHeight="1" x14ac:dyDescent="0.25">
      <c r="A28" s="2" t="s">
        <v>33</v>
      </c>
      <c r="B28" s="2" t="s">
        <v>69</v>
      </c>
      <c r="C28" s="2" t="s">
        <v>70</v>
      </c>
      <c r="D28" s="37">
        <v>35000</v>
      </c>
      <c r="E28" s="2" t="s">
        <v>23</v>
      </c>
      <c r="F28" s="2" t="s">
        <v>5</v>
      </c>
      <c r="G28" s="1" t="s">
        <v>98</v>
      </c>
    </row>
  </sheetData>
  <mergeCells count="3">
    <mergeCell ref="A1:G2"/>
    <mergeCell ref="J4:W5"/>
    <mergeCell ref="J6:W6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D412-3E15-4E25-A5A5-477F7E1B11B7}">
  <dimension ref="A1:W28"/>
  <sheetViews>
    <sheetView showGridLines="0" zoomScale="115" zoomScaleNormal="115" workbookViewId="0">
      <selection sqref="A1:G2"/>
    </sheetView>
  </sheetViews>
  <sheetFormatPr defaultColWidth="25.5703125" defaultRowHeight="15" x14ac:dyDescent="0.25"/>
  <cols>
    <col min="1" max="1" width="10.140625" bestFit="1" customWidth="1"/>
    <col min="2" max="2" width="11.5703125" style="3" bestFit="1" customWidth="1"/>
    <col min="3" max="3" width="12.28515625" customWidth="1"/>
    <col min="4" max="4" width="13.85546875" customWidth="1"/>
    <col min="5" max="5" width="7" bestFit="1" customWidth="1"/>
    <col min="6" max="6" width="9.5703125" customWidth="1"/>
    <col min="7" max="7" width="9" bestFit="1" customWidth="1"/>
    <col min="8" max="8" width="6.85546875" customWidth="1"/>
    <col min="9" max="9" width="9.85546875" bestFit="1" customWidth="1"/>
    <col min="10" max="10" width="5.42578125" bestFit="1" customWidth="1"/>
    <col min="11" max="11" width="6.140625" bestFit="1" customWidth="1"/>
    <col min="12" max="12" width="4.28515625" bestFit="1" customWidth="1"/>
    <col min="13" max="13" width="5" bestFit="1" customWidth="1"/>
    <col min="14" max="14" width="7" bestFit="1" customWidth="1"/>
    <col min="15" max="15" width="8.42578125" bestFit="1" customWidth="1"/>
    <col min="16" max="16" width="3.85546875" bestFit="1" customWidth="1"/>
    <col min="17" max="17" width="7.28515625" bestFit="1" customWidth="1"/>
    <col min="18" max="18" width="7.7109375" bestFit="1" customWidth="1"/>
    <col min="19" max="19" width="4.85546875" bestFit="1" customWidth="1"/>
    <col min="20" max="20" width="6.5703125" bestFit="1" customWidth="1"/>
    <col min="21" max="22" width="6.85546875" bestFit="1" customWidth="1"/>
    <col min="23" max="23" width="11.5703125" bestFit="1" customWidth="1"/>
  </cols>
  <sheetData>
    <row r="1" spans="1:23" ht="15" customHeight="1" x14ac:dyDescent="0.25">
      <c r="A1" s="47" t="s">
        <v>61</v>
      </c>
      <c r="B1" s="47"/>
      <c r="C1" s="47"/>
      <c r="D1" s="47"/>
      <c r="E1" s="47"/>
      <c r="F1" s="47"/>
      <c r="G1" s="47"/>
    </row>
    <row r="2" spans="1:23" ht="15" customHeight="1" x14ac:dyDescent="0.25">
      <c r="A2" s="47"/>
      <c r="B2" s="47"/>
      <c r="C2" s="47"/>
      <c r="D2" s="47"/>
      <c r="E2" s="47"/>
      <c r="F2" s="47"/>
      <c r="G2" s="47"/>
    </row>
    <row r="3" spans="1:23" ht="15" customHeight="1" x14ac:dyDescent="0.25">
      <c r="A3" s="5" t="s">
        <v>56</v>
      </c>
      <c r="B3" s="5" t="s">
        <v>14</v>
      </c>
      <c r="C3" s="5" t="s">
        <v>15</v>
      </c>
      <c r="D3" s="4" t="s">
        <v>60</v>
      </c>
      <c r="E3" s="5" t="s">
        <v>75</v>
      </c>
      <c r="F3" s="5" t="s">
        <v>99</v>
      </c>
      <c r="G3" s="5" t="s">
        <v>77</v>
      </c>
      <c r="M3" s="36" t="s">
        <v>119</v>
      </c>
      <c r="T3" s="38" t="s">
        <v>122</v>
      </c>
    </row>
    <row r="4" spans="1:23" ht="15" customHeight="1" x14ac:dyDescent="0.25">
      <c r="A4" s="2" t="s">
        <v>26</v>
      </c>
      <c r="B4" s="2" t="s">
        <v>17</v>
      </c>
      <c r="C4" s="2" t="s">
        <v>18</v>
      </c>
      <c r="D4" s="37">
        <v>12000</v>
      </c>
      <c r="E4" s="2" t="s">
        <v>16</v>
      </c>
      <c r="F4" s="2" t="s">
        <v>0</v>
      </c>
      <c r="G4" s="1" t="s">
        <v>78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5" customHeight="1" x14ac:dyDescent="0.25">
      <c r="A5" s="2" t="s">
        <v>19</v>
      </c>
      <c r="B5" s="2" t="s">
        <v>21</v>
      </c>
      <c r="C5" s="2" t="s">
        <v>22</v>
      </c>
      <c r="D5" s="37">
        <v>15000</v>
      </c>
      <c r="E5" s="2" t="s">
        <v>20</v>
      </c>
      <c r="F5" s="2" t="s">
        <v>1</v>
      </c>
      <c r="G5" s="1" t="s">
        <v>123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5" customHeight="1" x14ac:dyDescent="0.25">
      <c r="A6" s="2" t="s">
        <v>43</v>
      </c>
      <c r="B6" s="2" t="s">
        <v>24</v>
      </c>
      <c r="C6" s="2" t="s">
        <v>25</v>
      </c>
      <c r="D6" s="37">
        <v>25000</v>
      </c>
      <c r="E6" s="2" t="s">
        <v>23</v>
      </c>
      <c r="F6" s="2" t="s">
        <v>2</v>
      </c>
      <c r="G6" s="1" t="s">
        <v>80</v>
      </c>
      <c r="J6" s="49" t="s">
        <v>14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15" customHeight="1" x14ac:dyDescent="0.25">
      <c r="A7" s="2" t="s">
        <v>26</v>
      </c>
      <c r="B7" s="2" t="s">
        <v>24</v>
      </c>
      <c r="C7" s="2" t="s">
        <v>27</v>
      </c>
      <c r="D7" s="37">
        <v>18000</v>
      </c>
      <c r="E7" s="2" t="s">
        <v>23</v>
      </c>
      <c r="F7" s="2" t="s">
        <v>2</v>
      </c>
      <c r="G7" s="1" t="s">
        <v>81</v>
      </c>
      <c r="I7" s="8" t="s">
        <v>56</v>
      </c>
      <c r="J7" t="str" cm="1">
        <f t="array" ref="J7:W7">TRANSPOSE(_xlfn.UNIQUE(_xlfn._xlws.SORT(TBL_VenditeAuto4[Marca])))</f>
        <v>BMW</v>
      </c>
      <c r="K7" t="str">
        <v>Dacia</v>
      </c>
      <c r="L7" t="str">
        <v>Fiat</v>
      </c>
      <c r="M7" t="str">
        <v>Ford</v>
      </c>
      <c r="N7" t="str">
        <v>Honda</v>
      </c>
      <c r="O7" t="str">
        <v>Hyundai</v>
      </c>
      <c r="P7" t="str">
        <v>Kia</v>
      </c>
      <c r="Q7" t="str">
        <v>Nissan</v>
      </c>
      <c r="R7" t="str">
        <v>Renault</v>
      </c>
      <c r="S7" t="str">
        <v>Seat</v>
      </c>
      <c r="T7" t="str">
        <v>Skoda</v>
      </c>
      <c r="U7" t="str">
        <v>Suzuki</v>
      </c>
      <c r="V7" t="str">
        <v>Toyota</v>
      </c>
      <c r="W7" t="str">
        <v>Volkswagen</v>
      </c>
    </row>
    <row r="8" spans="1:23" ht="15" customHeight="1" x14ac:dyDescent="0.25">
      <c r="A8" s="2" t="s">
        <v>19</v>
      </c>
      <c r="B8" s="2" t="s">
        <v>28</v>
      </c>
      <c r="C8" s="2" t="s">
        <v>29</v>
      </c>
      <c r="D8" s="37">
        <v>20000</v>
      </c>
      <c r="E8" s="2" t="s">
        <v>20</v>
      </c>
      <c r="F8" s="2" t="s">
        <v>3</v>
      </c>
      <c r="G8" s="1" t="s">
        <v>82</v>
      </c>
      <c r="I8" t="str" cm="1">
        <f t="array" ref="I8:I17">_xlfn.UNIQUE(_xlfn._xlws.SORT(TBL_VenditeAuto4[Venditore]))</f>
        <v>Acerbi</v>
      </c>
      <c r="J8" cm="1">
        <f t="array" ref="J8:W17">COUNTIFS(TBL_VenditeAuto4[Venditore],_xlfn.ANCHORARRAY(I8),TBL_VenditeAuto4[Marca],_xlfn.ANCHORARRAY(J7))</f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</row>
    <row r="9" spans="1:23" ht="15" customHeight="1" x14ac:dyDescent="0.25">
      <c r="A9" s="2" t="s">
        <v>30</v>
      </c>
      <c r="B9" s="2" t="s">
        <v>31</v>
      </c>
      <c r="C9" s="2" t="s">
        <v>32</v>
      </c>
      <c r="D9" s="37">
        <v>17000</v>
      </c>
      <c r="E9" s="2" t="s">
        <v>20</v>
      </c>
      <c r="F9" s="2" t="s">
        <v>1</v>
      </c>
      <c r="G9" s="1" t="s">
        <v>83</v>
      </c>
      <c r="I9" t="str">
        <v>Colombo</v>
      </c>
      <c r="J9">
        <v>1</v>
      </c>
      <c r="K9">
        <v>0</v>
      </c>
      <c r="L9">
        <v>1</v>
      </c>
      <c r="M9">
        <v>0</v>
      </c>
      <c r="N9">
        <v>1</v>
      </c>
      <c r="O9">
        <v>0</v>
      </c>
      <c r="P9">
        <v>1</v>
      </c>
      <c r="Q9">
        <v>0</v>
      </c>
      <c r="R9">
        <v>1</v>
      </c>
      <c r="S9">
        <v>0</v>
      </c>
      <c r="T9">
        <v>0</v>
      </c>
      <c r="U9">
        <v>0</v>
      </c>
      <c r="V9">
        <v>1</v>
      </c>
      <c r="W9">
        <v>0</v>
      </c>
    </row>
    <row r="10" spans="1:23" ht="15" customHeight="1" x14ac:dyDescent="0.25">
      <c r="A10" s="2" t="s">
        <v>33</v>
      </c>
      <c r="B10" s="2" t="s">
        <v>34</v>
      </c>
      <c r="C10" s="2" t="s">
        <v>35</v>
      </c>
      <c r="D10" s="37">
        <v>16000</v>
      </c>
      <c r="E10" s="2" t="s">
        <v>23</v>
      </c>
      <c r="F10" s="2" t="s">
        <v>5</v>
      </c>
      <c r="G10" s="1" t="s">
        <v>84</v>
      </c>
      <c r="I10" t="str">
        <v>De Angelis</v>
      </c>
      <c r="J10">
        <v>0</v>
      </c>
      <c r="K10">
        <v>0</v>
      </c>
      <c r="L10">
        <v>1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</row>
    <row r="11" spans="1:23" ht="15" customHeight="1" x14ac:dyDescent="0.25">
      <c r="A11" s="2" t="s">
        <v>19</v>
      </c>
      <c r="B11" s="2" t="s">
        <v>36</v>
      </c>
      <c r="C11" s="2" t="s">
        <v>37</v>
      </c>
      <c r="D11" s="37">
        <v>14000</v>
      </c>
      <c r="E11" s="2" t="s">
        <v>20</v>
      </c>
      <c r="F11" s="2" t="s">
        <v>6</v>
      </c>
      <c r="G11" s="1" t="s">
        <v>85</v>
      </c>
      <c r="I11" t="str">
        <v>Esposito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ht="15" customHeight="1" x14ac:dyDescent="0.25">
      <c r="A12" s="2" t="s">
        <v>38</v>
      </c>
      <c r="B12" s="2" t="s">
        <v>39</v>
      </c>
      <c r="C12" s="2" t="s">
        <v>40</v>
      </c>
      <c r="D12" s="37">
        <v>13000</v>
      </c>
      <c r="E12" s="2" t="s">
        <v>23</v>
      </c>
      <c r="F12" s="2" t="s">
        <v>7</v>
      </c>
      <c r="G12" s="1" t="s">
        <v>86</v>
      </c>
      <c r="I12" t="str">
        <v>Greco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</row>
    <row r="13" spans="1:23" ht="15" customHeight="1" x14ac:dyDescent="0.25">
      <c r="A13" s="2" t="s">
        <v>44</v>
      </c>
      <c r="B13" s="2" t="s">
        <v>41</v>
      </c>
      <c r="C13" s="2" t="s">
        <v>42</v>
      </c>
      <c r="D13" s="37">
        <v>18000</v>
      </c>
      <c r="E13" s="2" t="s">
        <v>23</v>
      </c>
      <c r="F13" s="2" t="s">
        <v>2</v>
      </c>
      <c r="G13" s="1" t="s">
        <v>87</v>
      </c>
      <c r="I13" t="str">
        <v>Leone</v>
      </c>
      <c r="J13">
        <v>0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1</v>
      </c>
    </row>
    <row r="14" spans="1:23" ht="15" customHeight="1" x14ac:dyDescent="0.25">
      <c r="A14" s="2" t="s">
        <v>43</v>
      </c>
      <c r="B14" s="2" t="s">
        <v>17</v>
      </c>
      <c r="C14" s="2" t="s">
        <v>18</v>
      </c>
      <c r="D14" s="37">
        <v>28000</v>
      </c>
      <c r="E14" s="2" t="s">
        <v>20</v>
      </c>
      <c r="F14" s="2" t="s">
        <v>74</v>
      </c>
      <c r="G14" s="1" t="s">
        <v>124</v>
      </c>
      <c r="I14" t="str">
        <v>Monti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</row>
    <row r="15" spans="1:23" ht="15" customHeight="1" x14ac:dyDescent="0.25">
      <c r="A15" s="2" t="s">
        <v>44</v>
      </c>
      <c r="B15" s="2" t="s">
        <v>21</v>
      </c>
      <c r="C15" s="2" t="s">
        <v>22</v>
      </c>
      <c r="D15" s="37">
        <v>20000</v>
      </c>
      <c r="E15" s="2" t="s">
        <v>16</v>
      </c>
      <c r="F15" s="2" t="s">
        <v>8</v>
      </c>
      <c r="G15" s="1" t="s">
        <v>79</v>
      </c>
      <c r="I15" t="str">
        <v>Moretti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1:23" ht="15" customHeight="1" x14ac:dyDescent="0.25">
      <c r="A16" s="2" t="s">
        <v>19</v>
      </c>
      <c r="B16" s="2" t="s">
        <v>46</v>
      </c>
      <c r="C16" s="2" t="s">
        <v>47</v>
      </c>
      <c r="D16" s="37">
        <v>19000</v>
      </c>
      <c r="E16" s="2" t="s">
        <v>16</v>
      </c>
      <c r="F16" s="2" t="s">
        <v>9</v>
      </c>
      <c r="G16" s="1" t="s">
        <v>88</v>
      </c>
      <c r="I16" t="str">
        <v>Russo</v>
      </c>
      <c r="J16">
        <v>0</v>
      </c>
      <c r="K16">
        <v>1</v>
      </c>
      <c r="L16">
        <v>0</v>
      </c>
      <c r="M16">
        <v>2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1</v>
      </c>
      <c r="W16">
        <v>0</v>
      </c>
    </row>
    <row r="17" spans="1:23" ht="15" customHeight="1" x14ac:dyDescent="0.25">
      <c r="A17" s="2" t="s">
        <v>33</v>
      </c>
      <c r="B17" s="2" t="s">
        <v>48</v>
      </c>
      <c r="C17" s="2" t="s">
        <v>49</v>
      </c>
      <c r="D17" s="37">
        <v>22000</v>
      </c>
      <c r="E17" s="2" t="s">
        <v>20</v>
      </c>
      <c r="F17" s="2" t="s">
        <v>10</v>
      </c>
      <c r="G17" s="1" t="s">
        <v>89</v>
      </c>
      <c r="I17" t="str">
        <v>Zanichelli</v>
      </c>
      <c r="J17">
        <v>0</v>
      </c>
      <c r="K17">
        <v>0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</row>
    <row r="18" spans="1:23" ht="15" customHeight="1" x14ac:dyDescent="0.25">
      <c r="A18" s="2" t="s">
        <v>33</v>
      </c>
      <c r="B18" s="2" t="s">
        <v>17</v>
      </c>
      <c r="C18" s="2" t="s">
        <v>18</v>
      </c>
      <c r="D18" s="37">
        <v>15000</v>
      </c>
      <c r="E18" s="2" t="s">
        <v>20</v>
      </c>
      <c r="F18" s="2" t="s">
        <v>12</v>
      </c>
      <c r="G18" s="1" t="s">
        <v>125</v>
      </c>
    </row>
    <row r="19" spans="1:23" ht="15" customHeight="1" x14ac:dyDescent="0.25">
      <c r="A19" s="2" t="s">
        <v>58</v>
      </c>
      <c r="B19" s="2" t="s">
        <v>50</v>
      </c>
      <c r="C19" s="2" t="s">
        <v>51</v>
      </c>
      <c r="D19" s="37">
        <v>17000</v>
      </c>
      <c r="E19" s="2" t="s">
        <v>23</v>
      </c>
      <c r="F19" s="2" t="s">
        <v>13</v>
      </c>
      <c r="G19" s="1" t="s">
        <v>90</v>
      </c>
    </row>
    <row r="20" spans="1:23" ht="15" customHeight="1" x14ac:dyDescent="0.25">
      <c r="A20" s="2" t="s">
        <v>26</v>
      </c>
      <c r="B20" s="2" t="s">
        <v>45</v>
      </c>
      <c r="C20" s="2" t="s">
        <v>52</v>
      </c>
      <c r="D20" s="37">
        <v>14000</v>
      </c>
      <c r="E20" s="2" t="s">
        <v>16</v>
      </c>
      <c r="F20" s="2" t="s">
        <v>8</v>
      </c>
      <c r="G20" s="1" t="s">
        <v>91</v>
      </c>
    </row>
    <row r="21" spans="1:23" ht="15" customHeight="1" x14ac:dyDescent="0.25">
      <c r="A21" s="2" t="s">
        <v>59</v>
      </c>
      <c r="B21" s="2" t="s">
        <v>46</v>
      </c>
      <c r="C21" s="2" t="s">
        <v>53</v>
      </c>
      <c r="D21" s="37">
        <v>27000</v>
      </c>
      <c r="E21" s="2" t="s">
        <v>16</v>
      </c>
      <c r="F21" s="2" t="s">
        <v>9</v>
      </c>
      <c r="G21" s="1" t="s">
        <v>92</v>
      </c>
    </row>
    <row r="22" spans="1:23" ht="15" customHeight="1" x14ac:dyDescent="0.25">
      <c r="A22" s="2" t="s">
        <v>33</v>
      </c>
      <c r="B22" s="2" t="s">
        <v>45</v>
      </c>
      <c r="C22" s="2" t="s">
        <v>54</v>
      </c>
      <c r="D22" s="37">
        <v>30000</v>
      </c>
      <c r="E22" s="2" t="s">
        <v>16</v>
      </c>
      <c r="F22" s="2" t="s">
        <v>8</v>
      </c>
      <c r="G22" s="1" t="s">
        <v>93</v>
      </c>
    </row>
    <row r="23" spans="1:23" ht="15" customHeight="1" x14ac:dyDescent="0.25">
      <c r="A23" s="2" t="s">
        <v>19</v>
      </c>
      <c r="B23" s="2" t="s">
        <v>21</v>
      </c>
      <c r="C23" s="2" t="s">
        <v>55</v>
      </c>
      <c r="D23" s="37">
        <v>23000</v>
      </c>
      <c r="E23" s="2" t="s">
        <v>20</v>
      </c>
      <c r="F23" s="2" t="s">
        <v>1</v>
      </c>
      <c r="G23" s="1" t="s">
        <v>94</v>
      </c>
    </row>
    <row r="24" spans="1:23" ht="15" customHeight="1" x14ac:dyDescent="0.25">
      <c r="A24" s="2" t="s">
        <v>59</v>
      </c>
      <c r="B24" s="2" t="s">
        <v>17</v>
      </c>
      <c r="C24" s="2" t="s">
        <v>18</v>
      </c>
      <c r="D24" s="37">
        <v>14000</v>
      </c>
      <c r="E24" s="2" t="s">
        <v>16</v>
      </c>
      <c r="F24" s="2" t="s">
        <v>4</v>
      </c>
      <c r="G24" s="1" t="s">
        <v>126</v>
      </c>
    </row>
    <row r="25" spans="1:23" ht="15" customHeight="1" x14ac:dyDescent="0.25">
      <c r="A25" s="2" t="s">
        <v>64</v>
      </c>
      <c r="B25" s="2" t="s">
        <v>24</v>
      </c>
      <c r="C25" s="2" t="s">
        <v>65</v>
      </c>
      <c r="D25" s="37">
        <v>32000</v>
      </c>
      <c r="E25" s="2" t="s">
        <v>23</v>
      </c>
      <c r="F25" s="2" t="s">
        <v>11</v>
      </c>
      <c r="G25" s="1" t="s">
        <v>95</v>
      </c>
    </row>
    <row r="26" spans="1:23" ht="15" customHeight="1" x14ac:dyDescent="0.25">
      <c r="A26" s="2" t="s">
        <v>33</v>
      </c>
      <c r="B26" s="2" t="s">
        <v>28</v>
      </c>
      <c r="C26" s="2" t="s">
        <v>67</v>
      </c>
      <c r="D26" s="37">
        <v>21000</v>
      </c>
      <c r="E26" s="2" t="s">
        <v>20</v>
      </c>
      <c r="F26" s="2" t="s">
        <v>66</v>
      </c>
      <c r="G26" s="1" t="s">
        <v>96</v>
      </c>
    </row>
    <row r="27" spans="1:23" ht="15" customHeight="1" x14ac:dyDescent="0.25">
      <c r="A27" s="2" t="s">
        <v>59</v>
      </c>
      <c r="B27" s="2" t="s">
        <v>21</v>
      </c>
      <c r="C27" s="2" t="s">
        <v>68</v>
      </c>
      <c r="D27" s="37">
        <v>18000</v>
      </c>
      <c r="E27" s="2" t="s">
        <v>16</v>
      </c>
      <c r="F27" s="2" t="s">
        <v>9</v>
      </c>
      <c r="G27" s="1" t="s">
        <v>97</v>
      </c>
    </row>
    <row r="28" spans="1:23" ht="15" customHeight="1" x14ac:dyDescent="0.25">
      <c r="A28" s="2" t="s">
        <v>33</v>
      </c>
      <c r="B28" s="2" t="s">
        <v>69</v>
      </c>
      <c r="C28" s="2" t="s">
        <v>70</v>
      </c>
      <c r="D28" s="37">
        <v>35000</v>
      </c>
      <c r="E28" s="2" t="s">
        <v>23</v>
      </c>
      <c r="F28" s="2" t="s">
        <v>5</v>
      </c>
      <c r="G28" s="1" t="s">
        <v>98</v>
      </c>
    </row>
  </sheetData>
  <mergeCells count="3">
    <mergeCell ref="A1:G2"/>
    <mergeCell ref="J4:W5"/>
    <mergeCell ref="J6:W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INTRO</vt:lpstr>
      <vt:lpstr>ES VECCHIE FORMULE</vt:lpstr>
      <vt:lpstr>LE TABELLE</vt:lpstr>
      <vt:lpstr>ES NUOVE FORMULE ARRAY (VUOTO)</vt:lpstr>
      <vt:lpstr>ES NUOVE FORMULE ARRAY (SVOLTO)</vt:lpstr>
      <vt:lpstr>MATR.TRASPOSTA (VUOTO)</vt:lpstr>
      <vt:lpstr>MATR.TRASPOSTA (SVOLTO)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Niccolò Abate</dc:creator>
  <cp:lastModifiedBy>Niccolò Abate</cp:lastModifiedBy>
  <dcterms:created xsi:type="dcterms:W3CDTF">2024-02-14T08:30:29Z</dcterms:created>
  <dcterms:modified xsi:type="dcterms:W3CDTF">2024-09-04T11:01:50Z</dcterms:modified>
</cp:coreProperties>
</file>